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ŠSS Darbas\REZULTATAI\2019\"/>
    </mc:Choice>
  </mc:AlternateContent>
  <bookViews>
    <workbookView xWindow="0" yWindow="0" windowWidth="20490" windowHeight="7050" tabRatio="767" firstSheet="1" activeTab="1"/>
  </bookViews>
  <sheets>
    <sheet name="Atbalsts" sheetId="1" state="hidden" r:id="rId1"/>
    <sheet name="MŠ-10_a_s" sheetId="16" r:id="rId2"/>
    <sheet name="MŠ-10_r" sheetId="21" state="hidden" r:id="rId3"/>
    <sheet name="MŠ-10_a v" sheetId="24" r:id="rId4"/>
    <sheet name="MŠ-30_s" sheetId="19" r:id="rId5"/>
    <sheet name="MŠ-30_v" sheetId="25" r:id="rId6"/>
    <sheet name="MŠ-3x10_s" sheetId="6" r:id="rId7"/>
    <sheet name="MŠ-3x10_v" sheetId="26" r:id="rId8"/>
    <sheet name="Sheet1" sheetId="27" r:id="rId9"/>
  </sheets>
  <definedNames>
    <definedName name="_xlnm._FilterDatabase" localSheetId="0" hidden="1">Atbalsts!$A$4:$I$17</definedName>
    <definedName name="_xlnm._FilterDatabase" localSheetId="3" hidden="1">'MŠ-10_a v'!$A$4:$K$18</definedName>
    <definedName name="_xlnm._FilterDatabase" localSheetId="1" hidden="1">'MŠ-10_a_s'!$A$4:$K$18</definedName>
    <definedName name="_xlnm._FilterDatabase" localSheetId="2" hidden="1">'MŠ-10_r'!$A$4:$K$11</definedName>
    <definedName name="_xlnm._FilterDatabase" localSheetId="4" hidden="1">'MŠ-30_s'!$A$4:$L$42</definedName>
    <definedName name="_xlnm._FilterDatabase" localSheetId="5" hidden="1">'MŠ-30_v'!$A$4:$L$42</definedName>
    <definedName name="_xlnm._FilterDatabase" localSheetId="6" hidden="1">'MŠ-3x10_s'!$A$4:$L$31</definedName>
    <definedName name="_xlnm._FilterDatabase" localSheetId="7" hidden="1">'MŠ-3x10_v'!$A$4:$L$31</definedName>
    <definedName name="_xlnm.Print_Titles" localSheetId="3">'MŠ-10_a v'!$4:$4</definedName>
    <definedName name="_xlnm.Print_Titles" localSheetId="1">'MŠ-10_a_s'!$4:$4</definedName>
    <definedName name="_xlnm.Print_Titles" localSheetId="2">'MŠ-10_r'!$4:$4</definedName>
    <definedName name="_xlnm.Print_Titles" localSheetId="4">'MŠ-30_s'!$4:$4</definedName>
    <definedName name="_xlnm.Print_Titles" localSheetId="5">'MŠ-30_v'!$4:$4</definedName>
    <definedName name="_xlnm.Print_Titles" localSheetId="6">'MŠ-3x10_s'!$4:$4</definedName>
    <definedName name="_xlnm.Print_Titles" localSheetId="7">'MŠ-3x10_v'!$4:$4</definedName>
  </definedNames>
  <calcPr calcId="162913"/>
</workbook>
</file>

<file path=xl/calcChain.xml><?xml version="1.0" encoding="utf-8"?>
<calcChain xmlns="http://schemas.openxmlformats.org/spreadsheetml/2006/main">
  <c r="K36" i="25" l="1"/>
  <c r="J27" i="6" l="1"/>
  <c r="J21" i="26"/>
  <c r="H21" i="26"/>
  <c r="K21" i="26" s="1"/>
  <c r="K10" i="26"/>
  <c r="J29" i="26"/>
  <c r="K29" i="26" s="1"/>
  <c r="J28" i="26"/>
  <c r="K28" i="26" s="1"/>
  <c r="K27" i="26"/>
  <c r="K16" i="26"/>
  <c r="J30" i="26"/>
  <c r="H30" i="26"/>
  <c r="J24" i="26"/>
  <c r="K24" i="26" s="1"/>
  <c r="K23" i="26"/>
  <c r="K22" i="26"/>
  <c r="K25" i="26"/>
  <c r="J31" i="26"/>
  <c r="H31" i="26"/>
  <c r="K19" i="26"/>
  <c r="K18" i="26"/>
  <c r="K13" i="26"/>
  <c r="K12" i="26"/>
  <c r="I15" i="26"/>
  <c r="K15" i="26" s="1"/>
  <c r="K26" i="26"/>
  <c r="K14" i="26"/>
  <c r="J20" i="26"/>
  <c r="I20" i="26"/>
  <c r="H20" i="26"/>
  <c r="K11" i="26"/>
  <c r="J17" i="26"/>
  <c r="K17" i="26" s="1"/>
  <c r="K9" i="26"/>
  <c r="K8" i="26"/>
  <c r="K7" i="26"/>
  <c r="K6" i="26"/>
  <c r="H6" i="26"/>
  <c r="K5" i="26"/>
  <c r="A1" i="26"/>
  <c r="J20" i="6"/>
  <c r="H20" i="6"/>
  <c r="K42" i="25"/>
  <c r="K44" i="25"/>
  <c r="K43" i="25"/>
  <c r="K24" i="25"/>
  <c r="K37" i="25"/>
  <c r="K29" i="25"/>
  <c r="K11" i="25"/>
  <c r="K7" i="25"/>
  <c r="K35" i="25"/>
  <c r="K34" i="25"/>
  <c r="K33" i="25"/>
  <c r="K32" i="25"/>
  <c r="K31" i="25"/>
  <c r="K23" i="25"/>
  <c r="K25" i="25"/>
  <c r="K28" i="25"/>
  <c r="K27" i="25"/>
  <c r="J26" i="25"/>
  <c r="I26" i="25"/>
  <c r="H26" i="25"/>
  <c r="K5" i="25"/>
  <c r="K13" i="25"/>
  <c r="K22" i="25"/>
  <c r="K39" i="25"/>
  <c r="K20" i="25"/>
  <c r="K19" i="25"/>
  <c r="K18" i="25"/>
  <c r="K17" i="25"/>
  <c r="K16" i="25"/>
  <c r="K12" i="25"/>
  <c r="K14" i="25"/>
  <c r="K15" i="25"/>
  <c r="J21" i="25"/>
  <c r="I21" i="25"/>
  <c r="H21" i="25"/>
  <c r="K41" i="25"/>
  <c r="K10" i="25"/>
  <c r="K9" i="25"/>
  <c r="K8" i="25"/>
  <c r="K45" i="25"/>
  <c r="K6" i="25"/>
  <c r="K40" i="25"/>
  <c r="A1" i="25"/>
  <c r="J19" i="6"/>
  <c r="K19" i="6" s="1"/>
  <c r="J24" i="6"/>
  <c r="J23" i="6"/>
  <c r="J18" i="24"/>
  <c r="J17" i="24"/>
  <c r="J16" i="24"/>
  <c r="J15" i="24"/>
  <c r="J14" i="24"/>
  <c r="J13" i="24"/>
  <c r="J12" i="24"/>
  <c r="J11" i="24"/>
  <c r="J10" i="24"/>
  <c r="J9" i="24"/>
  <c r="J8" i="24"/>
  <c r="J7" i="24"/>
  <c r="J6" i="24"/>
  <c r="J5" i="24"/>
  <c r="A1" i="24"/>
  <c r="H7" i="6"/>
  <c r="J25" i="6"/>
  <c r="K25" i="6" s="1"/>
  <c r="J31" i="6"/>
  <c r="H31" i="6"/>
  <c r="H25" i="6"/>
  <c r="I29" i="6"/>
  <c r="K29" i="6" s="1"/>
  <c r="J31" i="19"/>
  <c r="I31" i="19"/>
  <c r="H31" i="19"/>
  <c r="J12" i="6"/>
  <c r="H12" i="6"/>
  <c r="I12" i="6"/>
  <c r="J12" i="19"/>
  <c r="I12" i="19"/>
  <c r="H12" i="19"/>
  <c r="J10" i="6"/>
  <c r="K10" i="6" s="1"/>
  <c r="K26" i="6"/>
  <c r="K34" i="19"/>
  <c r="K43" i="19"/>
  <c r="K9" i="19"/>
  <c r="K29" i="19"/>
  <c r="K28" i="19"/>
  <c r="K15" i="19"/>
  <c r="K16" i="6"/>
  <c r="K15" i="6"/>
  <c r="K28" i="6"/>
  <c r="K21" i="6"/>
  <c r="K6" i="6"/>
  <c r="K22" i="6"/>
  <c r="K20" i="19"/>
  <c r="K25" i="19"/>
  <c r="K17" i="19"/>
  <c r="K21" i="19"/>
  <c r="K14" i="19"/>
  <c r="K23" i="19"/>
  <c r="K24" i="19"/>
  <c r="K30" i="19"/>
  <c r="K38" i="19"/>
  <c r="K37" i="19"/>
  <c r="K39" i="19"/>
  <c r="K41" i="19"/>
  <c r="K32" i="19"/>
  <c r="K27" i="19"/>
  <c r="K30" i="6"/>
  <c r="K26" i="19"/>
  <c r="K14" i="6"/>
  <c r="K5" i="19"/>
  <c r="K7" i="19"/>
  <c r="K22" i="19"/>
  <c r="K8" i="19"/>
  <c r="K9" i="6"/>
  <c r="K13" i="19"/>
  <c r="K18" i="19"/>
  <c r="K16" i="19"/>
  <c r="K19" i="19"/>
  <c r="K6" i="19"/>
  <c r="K10" i="19"/>
  <c r="J8" i="21"/>
  <c r="J7" i="21"/>
  <c r="J10" i="21"/>
  <c r="J5" i="21"/>
  <c r="J9" i="21"/>
  <c r="J11" i="21"/>
  <c r="K31" i="26" l="1"/>
  <c r="K20" i="6"/>
  <c r="K20" i="26"/>
  <c r="K30" i="26"/>
  <c r="K31" i="19"/>
  <c r="K12" i="19"/>
  <c r="K21" i="25"/>
  <c r="K26" i="25"/>
  <c r="K31" i="6"/>
  <c r="K17" i="6"/>
  <c r="K35" i="19"/>
  <c r="J14" i="16"/>
  <c r="J9" i="16"/>
  <c r="J10" i="16"/>
  <c r="J5" i="16"/>
  <c r="J12" i="16"/>
  <c r="J6" i="16"/>
  <c r="J11" i="16"/>
  <c r="J16" i="16"/>
  <c r="J17" i="16"/>
  <c r="J18" i="16"/>
  <c r="J13" i="16"/>
  <c r="J15" i="16"/>
  <c r="J7" i="16"/>
  <c r="J8" i="16"/>
  <c r="J12" i="21"/>
  <c r="K11" i="6"/>
  <c r="K18" i="6"/>
  <c r="K12" i="6"/>
  <c r="K11" i="19"/>
  <c r="A1" i="16"/>
  <c r="K5" i="6"/>
  <c r="K8" i="6"/>
  <c r="K7" i="6"/>
  <c r="K13" i="6"/>
  <c r="K24" i="6"/>
  <c r="K23" i="6"/>
  <c r="K36" i="19"/>
  <c r="K40" i="19"/>
  <c r="K42" i="19"/>
  <c r="J6" i="21"/>
  <c r="A1" i="21"/>
  <c r="A1" i="19" l="1"/>
  <c r="A1" i="6" l="1"/>
</calcChain>
</file>

<file path=xl/sharedStrings.xml><?xml version="1.0" encoding="utf-8"?>
<sst xmlns="http://schemas.openxmlformats.org/spreadsheetml/2006/main" count="563" uniqueCount="80">
  <si>
    <t>Nr.p.k.</t>
  </si>
  <si>
    <t>Vārds, uzvārds</t>
  </si>
  <si>
    <t>Sporta skola</t>
  </si>
  <si>
    <t>Dzimšanas gads</t>
  </si>
  <si>
    <t>Aizpute</t>
  </si>
  <si>
    <t>Tukums</t>
  </si>
  <si>
    <t>Dobele</t>
  </si>
  <si>
    <t>Rezultāts</t>
  </si>
  <si>
    <t>Vieta</t>
  </si>
  <si>
    <t>Maiņa</t>
  </si>
  <si>
    <t>Dzimums</t>
  </si>
  <si>
    <t>s</t>
  </si>
  <si>
    <t>v</t>
  </si>
  <si>
    <t>(no rokas)</t>
  </si>
  <si>
    <t>(no atbalsta)</t>
  </si>
  <si>
    <t>Guļus</t>
  </si>
  <si>
    <t>Stāvus</t>
  </si>
  <si>
    <t>Celis</t>
  </si>
  <si>
    <t>Guļus I</t>
  </si>
  <si>
    <t>Guļus II</t>
  </si>
  <si>
    <t>Krists Neimanis</t>
  </si>
  <si>
    <t>Lodziņš</t>
  </si>
  <si>
    <t>MŠ-3x10</t>
  </si>
  <si>
    <t>Kate Lietavniece</t>
  </si>
  <si>
    <t>Lenija Feldmane</t>
  </si>
  <si>
    <t>Sabīne Ķeķe</t>
  </si>
  <si>
    <t>Rolands Liepiņš</t>
  </si>
  <si>
    <t>Mārtiņš Bergmanis</t>
  </si>
  <si>
    <t>Edvards Ercmanis</t>
  </si>
  <si>
    <t>MŠ-30</t>
  </si>
  <si>
    <t>Roberts Reinis</t>
  </si>
  <si>
    <t>Roberts Ruzaiķis</t>
  </si>
  <si>
    <t>Luīze Boļšakova</t>
  </si>
  <si>
    <t>Krišjānis Helmanis</t>
  </si>
  <si>
    <t>Ņikita Butovs</t>
  </si>
  <si>
    <t>Keita Urbevica</t>
  </si>
  <si>
    <t>Dobeles sporta skolas atklātais čempionāts 23.11.2019.</t>
  </si>
  <si>
    <t>Marta Bladžinauska</t>
  </si>
  <si>
    <t>Helēna Kupše</t>
  </si>
  <si>
    <t>Simona Košaļeva</t>
  </si>
  <si>
    <t>Endijs Līnis</t>
  </si>
  <si>
    <t>Sandis Babris</t>
  </si>
  <si>
    <t>Adrians Jonass</t>
  </si>
  <si>
    <t>Madara Meļķe</t>
  </si>
  <si>
    <t>Adrians Puķītis</t>
  </si>
  <si>
    <t>Aleksandrs Puķītis</t>
  </si>
  <si>
    <t>Ance Linberga</t>
  </si>
  <si>
    <t>Eva Linberga</t>
  </si>
  <si>
    <t>Kārlis Legzdiņš</t>
  </si>
  <si>
    <t>Normunds Liepiņš</t>
  </si>
  <si>
    <t>Dmitrijs Krūmiņš</t>
  </si>
  <si>
    <t>Kristīne Birkmane</t>
  </si>
  <si>
    <t>Ieva Lūse</t>
  </si>
  <si>
    <t>Dārta Salmiņa</t>
  </si>
  <si>
    <t>Ritvars Miķis</t>
  </si>
  <si>
    <t>Miķelis Ercmanis</t>
  </si>
  <si>
    <t>Sintija Astapoviča</t>
  </si>
  <si>
    <t>Amanda Zandersone</t>
  </si>
  <si>
    <t>Aleksandrs Bargatins</t>
  </si>
  <si>
    <t>Roberts Lignickis</t>
  </si>
  <si>
    <t>Kate Neimane</t>
  </si>
  <si>
    <t>Jānis Tukišs</t>
  </si>
  <si>
    <t>Edgaras Dušenko</t>
  </si>
  <si>
    <t>Šauļi</t>
  </si>
  <si>
    <t>Mantas Kulše</t>
  </si>
  <si>
    <t>Augustas Gurliauskas</t>
  </si>
  <si>
    <t>Gabija Medišauskaite</t>
  </si>
  <si>
    <t>Agatas Daunys</t>
  </si>
  <si>
    <t>Vakare Mikalauskaite</t>
  </si>
  <si>
    <t>Livija Sitnikaite</t>
  </si>
  <si>
    <t>Goda Atkucevičiūte</t>
  </si>
  <si>
    <t>Titas Ciškevičius</t>
  </si>
  <si>
    <t>Ance Saule</t>
  </si>
  <si>
    <t>2'</t>
  </si>
  <si>
    <t>Ričards Liepiņš</t>
  </si>
  <si>
    <t>Beāte Šmuksta</t>
  </si>
  <si>
    <t>Artūrs Spaķis</t>
  </si>
  <si>
    <t>Artūrs Odriņš</t>
  </si>
  <si>
    <t>Marija Ļebedjeva</t>
  </si>
  <si>
    <t>Francisks Tukišs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</si>
</sst>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"/>
    </sheetView>
  </sheetViews>
  <sheetFormatPr defaultRowHeight="15" x14ac:dyDescent="0.25"/>
  <cols>
    <col min="4" max="4" width="20" bestFit="1" customWidth="1"/>
    <col min="5" max="5" width="11.42578125" style="2" bestFit="1" customWidth="1"/>
    <col min="6" max="6" width="11.7109375" bestFit="1" customWidth="1"/>
    <col min="7" max="7" width="14.85546875" bestFit="1" customWidth="1"/>
  </cols>
  <sheetData>
    <row r="1" spans="1:9" x14ac:dyDescent="0.25">
      <c r="A1" s="22" t="s">
        <v>36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E2" s="2" t="s">
        <v>14</v>
      </c>
    </row>
    <row r="4" spans="1:9" s="2" customFormat="1" x14ac:dyDescent="0.25">
      <c r="A4" s="4" t="s">
        <v>0</v>
      </c>
      <c r="B4" s="4" t="s">
        <v>9</v>
      </c>
      <c r="C4" s="4" t="s">
        <v>21</v>
      </c>
      <c r="D4" s="4" t="s">
        <v>1</v>
      </c>
      <c r="E4" s="4" t="s">
        <v>10</v>
      </c>
      <c r="F4" s="4" t="s">
        <v>2</v>
      </c>
      <c r="G4" s="4" t="s">
        <v>3</v>
      </c>
      <c r="H4" s="4" t="s">
        <v>7</v>
      </c>
      <c r="I4" s="4" t="s">
        <v>8</v>
      </c>
    </row>
    <row r="5" spans="1:9" x14ac:dyDescent="0.25">
      <c r="A5" s="1"/>
      <c r="B5" s="1"/>
      <c r="C5" s="1"/>
      <c r="D5" s="1"/>
      <c r="E5" s="4"/>
      <c r="F5" s="1"/>
      <c r="G5" s="1"/>
      <c r="H5" s="1"/>
      <c r="I5" s="1"/>
    </row>
    <row r="6" spans="1:9" x14ac:dyDescent="0.25">
      <c r="A6" s="1"/>
      <c r="B6" s="1"/>
      <c r="C6" s="1"/>
      <c r="D6" s="1"/>
      <c r="E6" s="4"/>
      <c r="F6" s="1"/>
      <c r="G6" s="1"/>
      <c r="H6" s="1"/>
      <c r="I6" s="1"/>
    </row>
    <row r="7" spans="1:9" x14ac:dyDescent="0.25">
      <c r="A7" s="1"/>
      <c r="B7" s="1"/>
      <c r="C7" s="1"/>
      <c r="D7" s="1"/>
      <c r="E7" s="4"/>
      <c r="F7" s="1"/>
      <c r="G7" s="1"/>
      <c r="H7" s="1"/>
      <c r="I7" s="1"/>
    </row>
    <row r="8" spans="1:9" x14ac:dyDescent="0.25">
      <c r="A8" s="1"/>
      <c r="B8" s="1"/>
      <c r="C8" s="1"/>
      <c r="D8" s="1"/>
      <c r="E8" s="4"/>
      <c r="F8" s="1"/>
      <c r="G8" s="1"/>
      <c r="H8" s="1"/>
      <c r="I8" s="1"/>
    </row>
    <row r="9" spans="1:9" x14ac:dyDescent="0.25">
      <c r="A9" s="1"/>
      <c r="B9" s="1"/>
      <c r="C9" s="1"/>
      <c r="D9" s="1"/>
      <c r="E9" s="4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4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4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4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4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4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4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4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4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4"/>
      <c r="F18" s="1"/>
      <c r="G18" s="1"/>
      <c r="H18" s="1"/>
      <c r="I18" s="1"/>
    </row>
  </sheetData>
  <autoFilter ref="A4:I17">
    <sortState ref="A5:I17">
      <sortCondition descending="1" ref="H4"/>
    </sortState>
  </autoFilter>
  <mergeCells count="1">
    <mergeCell ref="A1:I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8"/>
  <sheetViews>
    <sheetView tabSelected="1" zoomScaleNormal="100" workbookViewId="0">
      <pane ySplit="4" topLeftCell="A5" activePane="bottomLeft" state="frozen"/>
      <selection sqref="A1:L1"/>
      <selection pane="bottomLeft" activeCell="G35" sqref="G35"/>
    </sheetView>
  </sheetViews>
  <sheetFormatPr defaultRowHeight="15" x14ac:dyDescent="0.25"/>
  <cols>
    <col min="2" max="2" width="9.140625" style="9"/>
    <col min="4" max="4" width="29" bestFit="1" customWidth="1"/>
    <col min="5" max="5" width="11.42578125" bestFit="1" customWidth="1"/>
    <col min="6" max="6" width="11.7109375" bestFit="1" customWidth="1"/>
    <col min="7" max="7" width="14.85546875" bestFit="1" customWidth="1"/>
    <col min="8" max="8" width="8.7109375" customWidth="1"/>
    <col min="9" max="9" width="8.7109375" hidden="1" customWidth="1"/>
    <col min="10" max="10" width="9.140625" style="7"/>
  </cols>
  <sheetData>
    <row r="1" spans="1:11" x14ac:dyDescent="0.25">
      <c r="A1" s="22" t="str">
        <f>Atbalsts!A1</f>
        <v>Dobeles sporta skolas atklātais čempionāts 23.11.2019.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E2" t="s">
        <v>14</v>
      </c>
    </row>
    <row r="4" spans="1:11" s="9" customFormat="1" x14ac:dyDescent="0.25">
      <c r="A4" s="4" t="s">
        <v>0</v>
      </c>
      <c r="B4" s="4" t="s">
        <v>9</v>
      </c>
      <c r="C4" s="4" t="s">
        <v>21</v>
      </c>
      <c r="D4" s="4" t="s">
        <v>1</v>
      </c>
      <c r="E4" s="4" t="s">
        <v>10</v>
      </c>
      <c r="F4" s="4" t="s">
        <v>2</v>
      </c>
      <c r="G4" s="4" t="s">
        <v>3</v>
      </c>
      <c r="H4" s="5" t="s">
        <v>18</v>
      </c>
      <c r="I4" s="5" t="s">
        <v>19</v>
      </c>
      <c r="J4" s="8" t="s">
        <v>7</v>
      </c>
      <c r="K4" s="4" t="s">
        <v>8</v>
      </c>
    </row>
    <row r="5" spans="1:11" s="10" customFormat="1" x14ac:dyDescent="0.25">
      <c r="A5" s="1"/>
      <c r="B5" s="4">
        <v>0</v>
      </c>
      <c r="C5" s="4">
        <v>8</v>
      </c>
      <c r="D5" s="11" t="s">
        <v>51</v>
      </c>
      <c r="E5" s="14" t="s">
        <v>11</v>
      </c>
      <c r="F5" s="15" t="s">
        <v>5</v>
      </c>
      <c r="G5" s="1">
        <v>2010</v>
      </c>
      <c r="H5" s="5">
        <v>86</v>
      </c>
      <c r="I5" s="5"/>
      <c r="J5" s="8">
        <f t="shared" ref="J5:J18" si="0">H5+I5</f>
        <v>86</v>
      </c>
      <c r="K5" s="8">
        <v>1</v>
      </c>
    </row>
    <row r="6" spans="1:11" s="10" customFormat="1" hidden="1" x14ac:dyDescent="0.25">
      <c r="A6" s="1"/>
      <c r="B6" s="4"/>
      <c r="C6" s="4"/>
      <c r="D6" s="11" t="s">
        <v>64</v>
      </c>
      <c r="E6" s="14" t="s">
        <v>12</v>
      </c>
      <c r="F6" s="15" t="s">
        <v>63</v>
      </c>
      <c r="G6" s="1">
        <v>2009</v>
      </c>
      <c r="H6" s="5">
        <v>85</v>
      </c>
      <c r="I6" s="5"/>
      <c r="J6" s="8">
        <f t="shared" si="0"/>
        <v>85</v>
      </c>
      <c r="K6" s="8"/>
    </row>
    <row r="7" spans="1:11" x14ac:dyDescent="0.25">
      <c r="A7" s="4"/>
      <c r="B7" s="4">
        <v>0</v>
      </c>
      <c r="C7" s="4">
        <v>10</v>
      </c>
      <c r="D7" s="1" t="s">
        <v>46</v>
      </c>
      <c r="E7" s="14" t="s">
        <v>11</v>
      </c>
      <c r="F7" s="15" t="s">
        <v>5</v>
      </c>
      <c r="G7" s="1">
        <v>2010</v>
      </c>
      <c r="H7" s="5">
        <v>84</v>
      </c>
      <c r="I7" s="5"/>
      <c r="J7" s="8">
        <f t="shared" si="0"/>
        <v>84</v>
      </c>
      <c r="K7" s="8">
        <v>2</v>
      </c>
    </row>
    <row r="8" spans="1:11" hidden="1" x14ac:dyDescent="0.25">
      <c r="A8" s="4"/>
      <c r="B8" s="4">
        <v>0</v>
      </c>
      <c r="C8" s="4">
        <v>8</v>
      </c>
      <c r="D8" s="1" t="s">
        <v>44</v>
      </c>
      <c r="E8" s="14" t="s">
        <v>12</v>
      </c>
      <c r="F8" s="15" t="s">
        <v>5</v>
      </c>
      <c r="G8" s="1">
        <v>2010</v>
      </c>
      <c r="H8" s="5">
        <v>83</v>
      </c>
      <c r="I8" s="5"/>
      <c r="J8" s="8">
        <f t="shared" si="0"/>
        <v>83</v>
      </c>
      <c r="K8" s="8"/>
    </row>
    <row r="9" spans="1:11" hidden="1" x14ac:dyDescent="0.25">
      <c r="A9" s="1"/>
      <c r="B9" s="4"/>
      <c r="C9" s="4">
        <v>9</v>
      </c>
      <c r="D9" s="11" t="s">
        <v>49</v>
      </c>
      <c r="E9" s="14" t="s">
        <v>12</v>
      </c>
      <c r="F9" s="15" t="s">
        <v>5</v>
      </c>
      <c r="G9" s="1">
        <v>2008</v>
      </c>
      <c r="H9" s="5">
        <v>83</v>
      </c>
      <c r="I9" s="5"/>
      <c r="J9" s="8">
        <f t="shared" si="0"/>
        <v>83</v>
      </c>
      <c r="K9" s="8"/>
    </row>
    <row r="10" spans="1:11" hidden="1" x14ac:dyDescent="0.25">
      <c r="A10" s="1"/>
      <c r="B10" s="4"/>
      <c r="C10" s="4">
        <v>10</v>
      </c>
      <c r="D10" s="11" t="s">
        <v>50</v>
      </c>
      <c r="E10" s="14" t="s">
        <v>12</v>
      </c>
      <c r="F10" s="15" t="s">
        <v>5</v>
      </c>
      <c r="G10" s="1">
        <v>2008</v>
      </c>
      <c r="H10" s="5">
        <v>82</v>
      </c>
      <c r="I10" s="5"/>
      <c r="J10" s="8">
        <f t="shared" si="0"/>
        <v>82</v>
      </c>
      <c r="K10" s="8"/>
    </row>
    <row r="11" spans="1:11" hidden="1" x14ac:dyDescent="0.25">
      <c r="A11" s="1"/>
      <c r="B11" s="4"/>
      <c r="C11" s="4"/>
      <c r="D11" s="11" t="s">
        <v>71</v>
      </c>
      <c r="E11" s="14" t="s">
        <v>12</v>
      </c>
      <c r="F11" s="15" t="s">
        <v>63</v>
      </c>
      <c r="G11" s="1">
        <v>2010</v>
      </c>
      <c r="H11" s="5">
        <v>82</v>
      </c>
      <c r="I11" s="5"/>
      <c r="J11" s="8">
        <f t="shared" si="0"/>
        <v>82</v>
      </c>
      <c r="K11" s="8"/>
    </row>
    <row r="12" spans="1:11" hidden="1" x14ac:dyDescent="0.25">
      <c r="A12" s="1"/>
      <c r="B12" s="4"/>
      <c r="C12" s="4"/>
      <c r="D12" s="11" t="s">
        <v>62</v>
      </c>
      <c r="E12" s="14" t="s">
        <v>12</v>
      </c>
      <c r="F12" s="15" t="s">
        <v>63</v>
      </c>
      <c r="G12" s="1">
        <v>2008</v>
      </c>
      <c r="H12" s="5">
        <v>81</v>
      </c>
      <c r="I12" s="5"/>
      <c r="J12" s="8">
        <f t="shared" si="0"/>
        <v>81</v>
      </c>
      <c r="K12" s="8"/>
    </row>
    <row r="13" spans="1:11" x14ac:dyDescent="0.25">
      <c r="A13" s="1"/>
      <c r="B13" s="4">
        <v>0</v>
      </c>
      <c r="C13" s="4">
        <v>9</v>
      </c>
      <c r="D13" s="11" t="s">
        <v>47</v>
      </c>
      <c r="E13" s="14" t="s">
        <v>11</v>
      </c>
      <c r="F13" s="15" t="s">
        <v>5</v>
      </c>
      <c r="G13" s="1">
        <v>2010</v>
      </c>
      <c r="H13" s="5">
        <v>78</v>
      </c>
      <c r="I13" s="5"/>
      <c r="J13" s="8">
        <f t="shared" si="0"/>
        <v>78</v>
      </c>
      <c r="K13" s="8">
        <v>3</v>
      </c>
    </row>
    <row r="14" spans="1:11" hidden="1" x14ac:dyDescent="0.25">
      <c r="A14" s="1"/>
      <c r="B14" s="4">
        <v>0</v>
      </c>
      <c r="C14" s="4">
        <v>7</v>
      </c>
      <c r="D14" s="11" t="s">
        <v>48</v>
      </c>
      <c r="E14" s="14" t="s">
        <v>12</v>
      </c>
      <c r="F14" s="15" t="s">
        <v>5</v>
      </c>
      <c r="G14" s="1">
        <v>2009</v>
      </c>
      <c r="H14" s="5">
        <v>78</v>
      </c>
      <c r="I14" s="5"/>
      <c r="J14" s="8">
        <f t="shared" si="0"/>
        <v>78</v>
      </c>
      <c r="K14" s="8"/>
    </row>
    <row r="15" spans="1:11" hidden="1" x14ac:dyDescent="0.25">
      <c r="A15" s="1"/>
      <c r="B15" s="4">
        <v>0</v>
      </c>
      <c r="C15" s="4">
        <v>7</v>
      </c>
      <c r="D15" s="11" t="s">
        <v>45</v>
      </c>
      <c r="E15" s="14" t="s">
        <v>12</v>
      </c>
      <c r="F15" s="15" t="s">
        <v>5</v>
      </c>
      <c r="G15" s="1">
        <v>2010</v>
      </c>
      <c r="H15" s="5">
        <v>64</v>
      </c>
      <c r="I15" s="5"/>
      <c r="J15" s="8">
        <f t="shared" si="0"/>
        <v>64</v>
      </c>
      <c r="K15" s="8"/>
    </row>
    <row r="16" spans="1:11" hidden="1" x14ac:dyDescent="0.25">
      <c r="A16" s="1"/>
      <c r="B16" s="4"/>
      <c r="C16" s="4"/>
      <c r="D16" s="11"/>
      <c r="E16" s="14"/>
      <c r="F16" s="1"/>
      <c r="G16" s="1"/>
      <c r="H16" s="5"/>
      <c r="I16" s="5"/>
      <c r="J16" s="8">
        <f t="shared" si="0"/>
        <v>0</v>
      </c>
      <c r="K16" s="8"/>
    </row>
    <row r="17" spans="1:11" hidden="1" x14ac:dyDescent="0.25">
      <c r="A17" s="1"/>
      <c r="B17" s="4"/>
      <c r="C17" s="4"/>
      <c r="D17" s="11"/>
      <c r="E17" s="14"/>
      <c r="F17" s="1"/>
      <c r="G17" s="1"/>
      <c r="H17" s="5"/>
      <c r="I17" s="5"/>
      <c r="J17" s="8">
        <f t="shared" si="0"/>
        <v>0</v>
      </c>
      <c r="K17" s="8"/>
    </row>
    <row r="18" spans="1:11" hidden="1" x14ac:dyDescent="0.25">
      <c r="A18" s="1"/>
      <c r="B18" s="4"/>
      <c r="C18" s="4"/>
      <c r="D18" s="11"/>
      <c r="E18" s="14"/>
      <c r="F18" s="1"/>
      <c r="G18" s="1"/>
      <c r="H18" s="5"/>
      <c r="I18" s="5"/>
      <c r="J18" s="8">
        <f t="shared" si="0"/>
        <v>0</v>
      </c>
      <c r="K18" s="8"/>
    </row>
  </sheetData>
  <autoFilter ref="A4:K18">
    <filterColumn colId="4">
      <filters>
        <filter val="s"/>
      </filters>
    </filterColumn>
    <sortState ref="A5:K18">
      <sortCondition descending="1" ref="J4"/>
    </sortState>
  </autoFilter>
  <mergeCells count="1">
    <mergeCell ref="A1:K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pane ySplit="4" topLeftCell="A5" activePane="bottomLeft" state="frozen"/>
      <selection sqref="A1:L1"/>
      <selection pane="bottomLeft" activeCell="J21" sqref="J21"/>
    </sheetView>
  </sheetViews>
  <sheetFormatPr defaultRowHeight="15" x14ac:dyDescent="0.25"/>
  <cols>
    <col min="2" max="2" width="9.140625" style="12"/>
    <col min="4" max="4" width="29" bestFit="1" customWidth="1"/>
    <col min="5" max="5" width="11.42578125" bestFit="1" customWidth="1"/>
    <col min="6" max="6" width="11.7109375" bestFit="1" customWidth="1"/>
    <col min="7" max="7" width="14.85546875" bestFit="1" customWidth="1"/>
    <col min="8" max="8" width="8.7109375" customWidth="1"/>
    <col min="9" max="9" width="8.7109375" hidden="1" customWidth="1"/>
    <col min="10" max="10" width="9.140625" style="7"/>
  </cols>
  <sheetData>
    <row r="1" spans="1:11" x14ac:dyDescent="0.25">
      <c r="A1" s="22" t="str">
        <f>Atbalsts!A1</f>
        <v>Dobeles sporta skolas atklātais čempionāts 23.11.2019.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E2" t="s">
        <v>13</v>
      </c>
    </row>
    <row r="4" spans="1:11" s="12" customFormat="1" x14ac:dyDescent="0.25">
      <c r="A4" s="4" t="s">
        <v>0</v>
      </c>
      <c r="B4" s="4" t="s">
        <v>9</v>
      </c>
      <c r="C4" s="4" t="s">
        <v>21</v>
      </c>
      <c r="D4" s="4" t="s">
        <v>1</v>
      </c>
      <c r="E4" s="4" t="s">
        <v>10</v>
      </c>
      <c r="F4" s="4" t="s">
        <v>2</v>
      </c>
      <c r="G4" s="4" t="s">
        <v>3</v>
      </c>
      <c r="H4" s="5" t="s">
        <v>18</v>
      </c>
      <c r="I4" s="5" t="s">
        <v>19</v>
      </c>
      <c r="J4" s="8" t="s">
        <v>7</v>
      </c>
      <c r="K4" s="4" t="s">
        <v>8</v>
      </c>
    </row>
    <row r="5" spans="1:11" s="9" customFormat="1" x14ac:dyDescent="0.25">
      <c r="A5" s="4"/>
      <c r="B5" s="4"/>
      <c r="C5" s="4"/>
      <c r="D5" s="1"/>
      <c r="E5" s="14"/>
      <c r="F5" s="1"/>
      <c r="G5" s="1"/>
      <c r="H5" s="5"/>
      <c r="I5" s="5"/>
      <c r="J5" s="8">
        <f t="shared" ref="J5:J11" si="0">H5+I5</f>
        <v>0</v>
      </c>
      <c r="K5" s="4"/>
    </row>
    <row r="6" spans="1:11" s="9" customFormat="1" x14ac:dyDescent="0.25">
      <c r="A6" s="4"/>
      <c r="B6" s="4"/>
      <c r="C6" s="4"/>
      <c r="D6" s="1"/>
      <c r="E6" s="14"/>
      <c r="F6" s="1"/>
      <c r="G6" s="1"/>
      <c r="H6" s="5"/>
      <c r="I6" s="5"/>
      <c r="J6" s="8">
        <f t="shared" si="0"/>
        <v>0</v>
      </c>
      <c r="K6" s="4"/>
    </row>
    <row r="7" spans="1:11" s="12" customFormat="1" x14ac:dyDescent="0.25">
      <c r="A7" s="4"/>
      <c r="B7" s="4"/>
      <c r="C7" s="4"/>
      <c r="D7" s="1"/>
      <c r="E7" s="14"/>
      <c r="F7" s="1"/>
      <c r="G7" s="1"/>
      <c r="H7" s="5"/>
      <c r="I7" s="5"/>
      <c r="J7" s="8">
        <f t="shared" si="0"/>
        <v>0</v>
      </c>
      <c r="K7" s="4"/>
    </row>
    <row r="8" spans="1:11" s="12" customFormat="1" x14ac:dyDescent="0.25">
      <c r="A8" s="1"/>
      <c r="B8" s="4"/>
      <c r="C8" s="4"/>
      <c r="D8" s="1"/>
      <c r="E8" s="14"/>
      <c r="F8" s="1"/>
      <c r="G8" s="1"/>
      <c r="H8" s="4"/>
      <c r="I8" s="4"/>
      <c r="J8" s="8">
        <f t="shared" si="0"/>
        <v>0</v>
      </c>
      <c r="K8" s="4"/>
    </row>
    <row r="9" spans="1:11" s="12" customFormat="1" x14ac:dyDescent="0.25">
      <c r="A9" s="4"/>
      <c r="B9" s="4"/>
      <c r="C9" s="4"/>
      <c r="D9" s="1"/>
      <c r="E9" s="14"/>
      <c r="F9" s="1"/>
      <c r="G9" s="1"/>
      <c r="H9" s="5"/>
      <c r="I9" s="5"/>
      <c r="J9" s="8">
        <f t="shared" si="0"/>
        <v>0</v>
      </c>
      <c r="K9" s="4"/>
    </row>
    <row r="10" spans="1:11" s="12" customFormat="1" x14ac:dyDescent="0.25">
      <c r="A10" s="4"/>
      <c r="B10" s="4"/>
      <c r="C10" s="4"/>
      <c r="D10" s="1"/>
      <c r="E10" s="14"/>
      <c r="F10" s="1"/>
      <c r="G10" s="1"/>
      <c r="H10" s="5"/>
      <c r="I10" s="5"/>
      <c r="J10" s="8">
        <f t="shared" si="0"/>
        <v>0</v>
      </c>
      <c r="K10" s="4"/>
    </row>
    <row r="11" spans="1:11" s="12" customFormat="1" x14ac:dyDescent="0.25">
      <c r="A11" s="4"/>
      <c r="B11" s="4"/>
      <c r="C11" s="4"/>
      <c r="D11" s="1"/>
      <c r="E11" s="14"/>
      <c r="F11" s="1"/>
      <c r="G11" s="1"/>
      <c r="H11" s="5"/>
      <c r="I11" s="5"/>
      <c r="J11" s="8">
        <f t="shared" si="0"/>
        <v>0</v>
      </c>
      <c r="K11" s="4"/>
    </row>
    <row r="12" spans="1:11" s="12" customFormat="1" x14ac:dyDescent="0.25">
      <c r="A12" s="4"/>
      <c r="B12" s="4"/>
      <c r="C12" s="4"/>
      <c r="D12" s="1"/>
      <c r="E12" s="14"/>
      <c r="F12" s="1"/>
      <c r="G12" s="1"/>
      <c r="H12" s="5"/>
      <c r="I12" s="5"/>
      <c r="J12" s="8">
        <f t="shared" ref="J12" si="1">H12+I12</f>
        <v>0</v>
      </c>
      <c r="K12" s="4"/>
    </row>
  </sheetData>
  <autoFilter ref="A4:K11">
    <sortState ref="A5:K11">
      <sortCondition ref="D4:D11"/>
    </sortState>
  </autoFilter>
  <mergeCells count="1">
    <mergeCell ref="A1:K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8"/>
  <sheetViews>
    <sheetView zoomScaleNormal="100" workbookViewId="0">
      <pane ySplit="4" topLeftCell="A5" activePane="bottomLeft" state="frozen"/>
      <selection sqref="A1:L1"/>
      <selection pane="bottomLeft" activeCell="K15" sqref="K15"/>
    </sheetView>
  </sheetViews>
  <sheetFormatPr defaultRowHeight="15" x14ac:dyDescent="0.25"/>
  <cols>
    <col min="2" max="2" width="9.140625" style="12"/>
    <col min="4" max="4" width="29" bestFit="1" customWidth="1"/>
    <col min="5" max="5" width="11.42578125" bestFit="1" customWidth="1"/>
    <col min="6" max="6" width="11.7109375" bestFit="1" customWidth="1"/>
    <col min="7" max="7" width="14.85546875" bestFit="1" customWidth="1"/>
    <col min="8" max="8" width="8.7109375" customWidth="1"/>
    <col min="9" max="9" width="8.7109375" hidden="1" customWidth="1"/>
    <col min="10" max="10" width="9.140625" style="7"/>
  </cols>
  <sheetData>
    <row r="1" spans="1:11" x14ac:dyDescent="0.25">
      <c r="A1" s="22" t="str">
        <f>Atbalsts!A1</f>
        <v>Dobeles sporta skolas atklātais čempionāts 23.11.2019.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E2" t="s">
        <v>14</v>
      </c>
    </row>
    <row r="4" spans="1:11" s="12" customFormat="1" x14ac:dyDescent="0.25">
      <c r="A4" s="4" t="s">
        <v>0</v>
      </c>
      <c r="B4" s="4" t="s">
        <v>9</v>
      </c>
      <c r="C4" s="4" t="s">
        <v>21</v>
      </c>
      <c r="D4" s="4" t="s">
        <v>1</v>
      </c>
      <c r="E4" s="4" t="s">
        <v>10</v>
      </c>
      <c r="F4" s="4" t="s">
        <v>2</v>
      </c>
      <c r="G4" s="4" t="s">
        <v>3</v>
      </c>
      <c r="H4" s="5" t="s">
        <v>18</v>
      </c>
      <c r="I4" s="5" t="s">
        <v>19</v>
      </c>
      <c r="J4" s="8" t="s">
        <v>7</v>
      </c>
      <c r="K4" s="4" t="s">
        <v>8</v>
      </c>
    </row>
    <row r="5" spans="1:11" s="12" customFormat="1" hidden="1" x14ac:dyDescent="0.25">
      <c r="A5" s="1"/>
      <c r="B5" s="4">
        <v>0</v>
      </c>
      <c r="C5" s="4">
        <v>8</v>
      </c>
      <c r="D5" s="11" t="s">
        <v>51</v>
      </c>
      <c r="E5" s="14" t="s">
        <v>11</v>
      </c>
      <c r="F5" s="15" t="s">
        <v>5</v>
      </c>
      <c r="G5" s="1">
        <v>2010</v>
      </c>
      <c r="H5" s="5">
        <v>86</v>
      </c>
      <c r="I5" s="5"/>
      <c r="J5" s="8">
        <f t="shared" ref="J5:J18" si="0">H5+I5</f>
        <v>86</v>
      </c>
      <c r="K5" s="8"/>
    </row>
    <row r="6" spans="1:11" s="12" customFormat="1" x14ac:dyDescent="0.25">
      <c r="A6" s="1"/>
      <c r="B6" s="4"/>
      <c r="C6" s="4"/>
      <c r="D6" s="11" t="s">
        <v>64</v>
      </c>
      <c r="E6" s="14" t="s">
        <v>12</v>
      </c>
      <c r="F6" s="15" t="s">
        <v>63</v>
      </c>
      <c r="G6" s="1">
        <v>2009</v>
      </c>
      <c r="H6" s="5">
        <v>85</v>
      </c>
      <c r="I6" s="5"/>
      <c r="J6" s="8">
        <f t="shared" si="0"/>
        <v>85</v>
      </c>
      <c r="K6" s="8">
        <v>1</v>
      </c>
    </row>
    <row r="7" spans="1:11" hidden="1" x14ac:dyDescent="0.25">
      <c r="A7" s="4"/>
      <c r="B7" s="4">
        <v>0</v>
      </c>
      <c r="C7" s="4">
        <v>10</v>
      </c>
      <c r="D7" s="1" t="s">
        <v>46</v>
      </c>
      <c r="E7" s="14" t="s">
        <v>11</v>
      </c>
      <c r="F7" s="15" t="s">
        <v>5</v>
      </c>
      <c r="G7" s="1">
        <v>2010</v>
      </c>
      <c r="H7" s="5">
        <v>84</v>
      </c>
      <c r="I7" s="5"/>
      <c r="J7" s="8">
        <f t="shared" si="0"/>
        <v>84</v>
      </c>
      <c r="K7" s="8"/>
    </row>
    <row r="8" spans="1:11" x14ac:dyDescent="0.25">
      <c r="A8" s="4"/>
      <c r="B8" s="4">
        <v>0</v>
      </c>
      <c r="C8" s="4">
        <v>8</v>
      </c>
      <c r="D8" s="1" t="s">
        <v>44</v>
      </c>
      <c r="E8" s="14" t="s">
        <v>12</v>
      </c>
      <c r="F8" s="15" t="s">
        <v>5</v>
      </c>
      <c r="G8" s="1">
        <v>2010</v>
      </c>
      <c r="H8" s="5">
        <v>83</v>
      </c>
      <c r="I8" s="5"/>
      <c r="J8" s="8">
        <f t="shared" si="0"/>
        <v>83</v>
      </c>
      <c r="K8" s="8">
        <v>2</v>
      </c>
    </row>
    <row r="9" spans="1:11" x14ac:dyDescent="0.25">
      <c r="A9" s="1"/>
      <c r="B9" s="4">
        <v>0</v>
      </c>
      <c r="C9" s="4">
        <v>9</v>
      </c>
      <c r="D9" s="11" t="s">
        <v>49</v>
      </c>
      <c r="E9" s="14" t="s">
        <v>12</v>
      </c>
      <c r="F9" s="15" t="s">
        <v>5</v>
      </c>
      <c r="G9" s="1">
        <v>2008</v>
      </c>
      <c r="H9" s="5">
        <v>83</v>
      </c>
      <c r="I9" s="5"/>
      <c r="J9" s="8">
        <f t="shared" si="0"/>
        <v>83</v>
      </c>
      <c r="K9" s="8">
        <v>3</v>
      </c>
    </row>
    <row r="10" spans="1:11" x14ac:dyDescent="0.25">
      <c r="A10" s="1"/>
      <c r="B10" s="4">
        <v>0</v>
      </c>
      <c r="C10" s="4">
        <v>10</v>
      </c>
      <c r="D10" s="11" t="s">
        <v>50</v>
      </c>
      <c r="E10" s="14" t="s">
        <v>12</v>
      </c>
      <c r="F10" s="15" t="s">
        <v>5</v>
      </c>
      <c r="G10" s="1">
        <v>2008</v>
      </c>
      <c r="H10" s="5">
        <v>82</v>
      </c>
      <c r="I10" s="5"/>
      <c r="J10" s="8">
        <f t="shared" si="0"/>
        <v>82</v>
      </c>
      <c r="K10" s="8">
        <v>4</v>
      </c>
    </row>
    <row r="11" spans="1:11" x14ac:dyDescent="0.25">
      <c r="A11" s="1"/>
      <c r="B11" s="4">
        <v>0</v>
      </c>
      <c r="C11" s="4">
        <v>8</v>
      </c>
      <c r="D11" s="11" t="s">
        <v>71</v>
      </c>
      <c r="E11" s="14" t="s">
        <v>12</v>
      </c>
      <c r="F11" s="15" t="s">
        <v>63</v>
      </c>
      <c r="G11" s="1">
        <v>2010</v>
      </c>
      <c r="H11" s="5">
        <v>82</v>
      </c>
      <c r="I11" s="5"/>
      <c r="J11" s="8">
        <f t="shared" si="0"/>
        <v>82</v>
      </c>
      <c r="K11" s="8">
        <v>5</v>
      </c>
    </row>
    <row r="12" spans="1:11" x14ac:dyDescent="0.25">
      <c r="A12" s="1"/>
      <c r="B12" s="4">
        <v>0</v>
      </c>
      <c r="C12" s="4">
        <v>9</v>
      </c>
      <c r="D12" s="11" t="s">
        <v>62</v>
      </c>
      <c r="E12" s="14" t="s">
        <v>12</v>
      </c>
      <c r="F12" s="15" t="s">
        <v>63</v>
      </c>
      <c r="G12" s="1">
        <v>2008</v>
      </c>
      <c r="H12" s="5">
        <v>81</v>
      </c>
      <c r="I12" s="5"/>
      <c r="J12" s="8">
        <f t="shared" si="0"/>
        <v>81</v>
      </c>
      <c r="K12" s="8">
        <v>6</v>
      </c>
    </row>
    <row r="13" spans="1:11" hidden="1" x14ac:dyDescent="0.25">
      <c r="A13" s="1"/>
      <c r="B13" s="4">
        <v>0</v>
      </c>
      <c r="C13" s="4">
        <v>9</v>
      </c>
      <c r="D13" s="11" t="s">
        <v>47</v>
      </c>
      <c r="E13" s="14" t="s">
        <v>11</v>
      </c>
      <c r="F13" s="15" t="s">
        <v>5</v>
      </c>
      <c r="G13" s="1">
        <v>2010</v>
      </c>
      <c r="H13" s="5">
        <v>78</v>
      </c>
      <c r="I13" s="5"/>
      <c r="J13" s="8">
        <f t="shared" si="0"/>
        <v>78</v>
      </c>
      <c r="K13" s="8"/>
    </row>
    <row r="14" spans="1:11" x14ac:dyDescent="0.25">
      <c r="A14" s="1"/>
      <c r="B14" s="4">
        <v>0</v>
      </c>
      <c r="C14" s="4">
        <v>7</v>
      </c>
      <c r="D14" s="11" t="s">
        <v>48</v>
      </c>
      <c r="E14" s="14" t="s">
        <v>12</v>
      </c>
      <c r="F14" s="15" t="s">
        <v>5</v>
      </c>
      <c r="G14" s="1">
        <v>2009</v>
      </c>
      <c r="H14" s="5">
        <v>78</v>
      </c>
      <c r="I14" s="5"/>
      <c r="J14" s="8">
        <f t="shared" si="0"/>
        <v>78</v>
      </c>
      <c r="K14" s="8">
        <v>7</v>
      </c>
    </row>
    <row r="15" spans="1:11" x14ac:dyDescent="0.25">
      <c r="A15" s="1"/>
      <c r="B15" s="4">
        <v>0</v>
      </c>
      <c r="C15" s="4">
        <v>7</v>
      </c>
      <c r="D15" s="11" t="s">
        <v>45</v>
      </c>
      <c r="E15" s="14" t="s">
        <v>12</v>
      </c>
      <c r="F15" s="15" t="s">
        <v>5</v>
      </c>
      <c r="G15" s="1">
        <v>2010</v>
      </c>
      <c r="H15" s="5">
        <v>64</v>
      </c>
      <c r="I15" s="5"/>
      <c r="J15" s="8">
        <f t="shared" si="0"/>
        <v>64</v>
      </c>
      <c r="K15" s="8">
        <v>8</v>
      </c>
    </row>
    <row r="16" spans="1:11" hidden="1" x14ac:dyDescent="0.25">
      <c r="A16" s="1"/>
      <c r="B16" s="4"/>
      <c r="C16" s="4"/>
      <c r="D16" s="11"/>
      <c r="E16" s="14"/>
      <c r="F16" s="1"/>
      <c r="G16" s="1"/>
      <c r="H16" s="5"/>
      <c r="I16" s="5"/>
      <c r="J16" s="8">
        <f t="shared" si="0"/>
        <v>0</v>
      </c>
      <c r="K16" s="8"/>
    </row>
    <row r="17" spans="1:11" hidden="1" x14ac:dyDescent="0.25">
      <c r="A17" s="1"/>
      <c r="B17" s="4"/>
      <c r="C17" s="4"/>
      <c r="D17" s="11"/>
      <c r="E17" s="14"/>
      <c r="F17" s="1"/>
      <c r="G17" s="1"/>
      <c r="H17" s="5"/>
      <c r="I17" s="5"/>
      <c r="J17" s="8">
        <f t="shared" si="0"/>
        <v>0</v>
      </c>
      <c r="K17" s="8"/>
    </row>
    <row r="18" spans="1:11" hidden="1" x14ac:dyDescent="0.25">
      <c r="A18" s="1"/>
      <c r="B18" s="4"/>
      <c r="C18" s="4"/>
      <c r="D18" s="11"/>
      <c r="E18" s="14"/>
      <c r="F18" s="1"/>
      <c r="G18" s="1"/>
      <c r="H18" s="5"/>
      <c r="I18" s="5"/>
      <c r="J18" s="8">
        <f t="shared" si="0"/>
        <v>0</v>
      </c>
      <c r="K18" s="8"/>
    </row>
  </sheetData>
  <autoFilter ref="A4:K18">
    <filterColumn colId="4">
      <filters>
        <filter val="v"/>
      </filters>
    </filterColumn>
    <sortState ref="A5:K18">
      <sortCondition descending="1" ref="J4"/>
    </sortState>
  </autoFilter>
  <mergeCells count="1">
    <mergeCell ref="A1:K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43"/>
  <sheetViews>
    <sheetView zoomScaleNormal="100" workbookViewId="0">
      <pane ySplit="4" topLeftCell="A5" activePane="bottomLeft" state="frozen"/>
      <selection sqref="A1:L1"/>
      <selection pane="bottomLeft" activeCell="K33" sqref="K33"/>
    </sheetView>
  </sheetViews>
  <sheetFormatPr defaultRowHeight="15" x14ac:dyDescent="0.25"/>
  <cols>
    <col min="2" max="2" width="9.140625" style="10"/>
    <col min="3" max="3" width="9.140625" style="12"/>
    <col min="4" max="4" width="29" bestFit="1" customWidth="1"/>
    <col min="5" max="5" width="11.42578125" bestFit="1" customWidth="1"/>
    <col min="6" max="6" width="11.7109375" bestFit="1" customWidth="1"/>
    <col min="7" max="7" width="14.85546875" bestFit="1" customWidth="1"/>
    <col min="8" max="10" width="8.7109375" style="12" customWidth="1"/>
    <col min="11" max="11" width="9.140625" style="7"/>
    <col min="12" max="12" width="9.140625" style="10"/>
  </cols>
  <sheetData>
    <row r="1" spans="1:12" x14ac:dyDescent="0.25">
      <c r="A1" s="22" t="str">
        <f>Atbalsts!A1</f>
        <v>Dobeles sporta skolas atklātais čempionāts 23.11.2019.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s="10" customFormat="1" x14ac:dyDescent="0.25">
      <c r="A4" s="4" t="s">
        <v>0</v>
      </c>
      <c r="B4" s="4" t="s">
        <v>9</v>
      </c>
      <c r="C4" s="4" t="s">
        <v>21</v>
      </c>
      <c r="D4" s="4" t="s">
        <v>1</v>
      </c>
      <c r="E4" s="4" t="s">
        <v>10</v>
      </c>
      <c r="F4" s="4" t="s">
        <v>2</v>
      </c>
      <c r="G4" s="4" t="s">
        <v>3</v>
      </c>
      <c r="H4" s="5" t="s">
        <v>18</v>
      </c>
      <c r="I4" s="5" t="s">
        <v>19</v>
      </c>
      <c r="J4" s="5" t="s">
        <v>19</v>
      </c>
      <c r="K4" s="8" t="s">
        <v>7</v>
      </c>
      <c r="L4" s="4" t="s">
        <v>8</v>
      </c>
    </row>
    <row r="5" spans="1:12" s="12" customFormat="1" hidden="1" x14ac:dyDescent="0.25">
      <c r="A5" s="1"/>
      <c r="B5" s="4">
        <v>0</v>
      </c>
      <c r="C5" s="4">
        <v>1</v>
      </c>
      <c r="D5" s="1" t="s">
        <v>42</v>
      </c>
      <c r="E5" s="13" t="s">
        <v>12</v>
      </c>
      <c r="F5" s="1" t="s">
        <v>4</v>
      </c>
      <c r="G5" s="1">
        <v>2008</v>
      </c>
      <c r="H5" s="4">
        <v>76</v>
      </c>
      <c r="I5" s="4">
        <v>72</v>
      </c>
      <c r="J5" s="4">
        <v>81</v>
      </c>
      <c r="K5" s="8">
        <f t="shared" ref="K5" si="0">SUM(H5:J5)</f>
        <v>229</v>
      </c>
      <c r="L5" s="4"/>
    </row>
    <row r="6" spans="1:12" s="10" customFormat="1" x14ac:dyDescent="0.25">
      <c r="A6" s="4"/>
      <c r="B6" s="4">
        <v>1</v>
      </c>
      <c r="C6" s="4">
        <v>2</v>
      </c>
      <c r="D6" s="1" t="s">
        <v>23</v>
      </c>
      <c r="E6" s="13" t="s">
        <v>11</v>
      </c>
      <c r="F6" s="1" t="s">
        <v>4</v>
      </c>
      <c r="G6" s="1">
        <v>2005</v>
      </c>
      <c r="H6" s="5">
        <v>95</v>
      </c>
      <c r="I6" s="5">
        <v>96</v>
      </c>
      <c r="J6" s="5">
        <v>96</v>
      </c>
      <c r="K6" s="8">
        <f t="shared" ref="K6:K32" si="1">SUM(H6:J6)</f>
        <v>287</v>
      </c>
      <c r="L6" s="4">
        <v>1</v>
      </c>
    </row>
    <row r="7" spans="1:12" s="12" customFormat="1" hidden="1" x14ac:dyDescent="0.25">
      <c r="A7" s="4"/>
      <c r="B7" s="4">
        <v>0</v>
      </c>
      <c r="C7" s="4">
        <v>4</v>
      </c>
      <c r="D7" s="1" t="s">
        <v>40</v>
      </c>
      <c r="E7" s="13" t="s">
        <v>12</v>
      </c>
      <c r="F7" s="1" t="s">
        <v>4</v>
      </c>
      <c r="G7" s="1">
        <v>2007</v>
      </c>
      <c r="H7" s="5">
        <v>50</v>
      </c>
      <c r="I7" s="5">
        <v>57</v>
      </c>
      <c r="J7" s="5">
        <v>44</v>
      </c>
      <c r="K7" s="8">
        <f t="shared" si="1"/>
        <v>151</v>
      </c>
      <c r="L7" s="4"/>
    </row>
    <row r="8" spans="1:12" x14ac:dyDescent="0.25">
      <c r="A8" s="1"/>
      <c r="B8" s="4">
        <v>2</v>
      </c>
      <c r="C8" s="4">
        <v>1</v>
      </c>
      <c r="D8" s="1" t="s">
        <v>72</v>
      </c>
      <c r="E8" s="13" t="s">
        <v>11</v>
      </c>
      <c r="F8" s="1" t="s">
        <v>4</v>
      </c>
      <c r="G8" s="1">
        <v>2005</v>
      </c>
      <c r="H8" s="4">
        <v>95</v>
      </c>
      <c r="I8" s="4">
        <v>94</v>
      </c>
      <c r="J8" s="4">
        <v>94</v>
      </c>
      <c r="K8" s="8">
        <f t="shared" si="1"/>
        <v>283</v>
      </c>
      <c r="L8" s="4">
        <v>2</v>
      </c>
    </row>
    <row r="9" spans="1:12" x14ac:dyDescent="0.25">
      <c r="A9" s="4"/>
      <c r="B9" s="4">
        <v>2</v>
      </c>
      <c r="C9" s="4">
        <v>9</v>
      </c>
      <c r="D9" s="1" t="s">
        <v>68</v>
      </c>
      <c r="E9" s="13" t="s">
        <v>11</v>
      </c>
      <c r="F9" s="1" t="s">
        <v>63</v>
      </c>
      <c r="G9" s="1">
        <v>2005</v>
      </c>
      <c r="H9" s="5">
        <v>94</v>
      </c>
      <c r="I9" s="5">
        <v>96</v>
      </c>
      <c r="J9" s="5">
        <v>90</v>
      </c>
      <c r="K9" s="8">
        <f t="shared" si="1"/>
        <v>280</v>
      </c>
      <c r="L9" s="4">
        <v>3</v>
      </c>
    </row>
    <row r="10" spans="1:12" x14ac:dyDescent="0.25">
      <c r="A10" s="4"/>
      <c r="B10" s="4">
        <v>1</v>
      </c>
      <c r="C10" s="4">
        <v>3</v>
      </c>
      <c r="D10" s="1" t="s">
        <v>24</v>
      </c>
      <c r="E10" s="13" t="s">
        <v>11</v>
      </c>
      <c r="F10" s="1" t="s">
        <v>4</v>
      </c>
      <c r="G10" s="1">
        <v>2005</v>
      </c>
      <c r="H10" s="5">
        <v>93</v>
      </c>
      <c r="I10" s="5">
        <v>89</v>
      </c>
      <c r="J10" s="5">
        <v>95</v>
      </c>
      <c r="K10" s="8">
        <f t="shared" si="1"/>
        <v>277</v>
      </c>
      <c r="L10" s="4">
        <v>3</v>
      </c>
    </row>
    <row r="11" spans="1:12" hidden="1" x14ac:dyDescent="0.25">
      <c r="A11" s="1"/>
      <c r="B11" s="4">
        <v>3</v>
      </c>
      <c r="C11" s="4">
        <v>1</v>
      </c>
      <c r="D11" s="1" t="s">
        <v>30</v>
      </c>
      <c r="E11" s="13" t="s">
        <v>12</v>
      </c>
      <c r="F11" s="1" t="s">
        <v>4</v>
      </c>
      <c r="G11" s="1">
        <v>2006</v>
      </c>
      <c r="H11" s="4">
        <v>76</v>
      </c>
      <c r="I11" s="4">
        <v>75</v>
      </c>
      <c r="J11" s="4">
        <v>78</v>
      </c>
      <c r="K11" s="8">
        <f t="shared" si="1"/>
        <v>229</v>
      </c>
      <c r="L11" s="4"/>
    </row>
    <row r="12" spans="1:12" hidden="1" x14ac:dyDescent="0.25">
      <c r="A12" s="4"/>
      <c r="B12" s="4">
        <v>0</v>
      </c>
      <c r="C12" s="4">
        <v>5</v>
      </c>
      <c r="D12" s="1" t="s">
        <v>31</v>
      </c>
      <c r="E12" s="13" t="s">
        <v>12</v>
      </c>
      <c r="F12" s="1" t="s">
        <v>4</v>
      </c>
      <c r="G12" s="1">
        <v>2006</v>
      </c>
      <c r="H12" s="5">
        <f>100-16</f>
        <v>84</v>
      </c>
      <c r="I12" s="5">
        <f>100-18</f>
        <v>82</v>
      </c>
      <c r="J12" s="5">
        <f>100-11</f>
        <v>89</v>
      </c>
      <c r="K12" s="8">
        <f t="shared" si="1"/>
        <v>255</v>
      </c>
      <c r="L12" s="4"/>
    </row>
    <row r="13" spans="1:12" hidden="1" x14ac:dyDescent="0.25">
      <c r="A13" s="4"/>
      <c r="B13" s="4">
        <v>3</v>
      </c>
      <c r="C13" s="4">
        <v>2</v>
      </c>
      <c r="D13" s="1" t="s">
        <v>26</v>
      </c>
      <c r="E13" s="13" t="s">
        <v>12</v>
      </c>
      <c r="F13" s="1" t="s">
        <v>4</v>
      </c>
      <c r="G13" s="1">
        <v>2006</v>
      </c>
      <c r="H13" s="5">
        <v>89</v>
      </c>
      <c r="I13" s="5">
        <v>89</v>
      </c>
      <c r="J13" s="5">
        <v>86</v>
      </c>
      <c r="K13" s="8">
        <f t="shared" si="1"/>
        <v>264</v>
      </c>
      <c r="L13" s="4"/>
    </row>
    <row r="14" spans="1:12" x14ac:dyDescent="0.25">
      <c r="A14" s="4"/>
      <c r="B14" s="4">
        <v>3</v>
      </c>
      <c r="C14" s="4">
        <v>8</v>
      </c>
      <c r="D14" s="1" t="s">
        <v>75</v>
      </c>
      <c r="E14" s="13" t="s">
        <v>11</v>
      </c>
      <c r="F14" s="1" t="s">
        <v>6</v>
      </c>
      <c r="G14" s="1">
        <v>2005</v>
      </c>
      <c r="H14" s="5">
        <v>97</v>
      </c>
      <c r="I14" s="5">
        <v>88</v>
      </c>
      <c r="J14" s="5">
        <v>92</v>
      </c>
      <c r="K14" s="8">
        <f t="shared" si="1"/>
        <v>277</v>
      </c>
      <c r="L14" s="4">
        <v>4</v>
      </c>
    </row>
    <row r="15" spans="1:12" hidden="1" x14ac:dyDescent="0.25">
      <c r="A15" s="4"/>
      <c r="B15" s="4">
        <v>0</v>
      </c>
      <c r="C15" s="4">
        <v>6</v>
      </c>
      <c r="D15" s="1" t="s">
        <v>41</v>
      </c>
      <c r="E15" s="13" t="s">
        <v>12</v>
      </c>
      <c r="F15" s="1" t="s">
        <v>4</v>
      </c>
      <c r="G15" s="1">
        <v>2008</v>
      </c>
      <c r="H15" s="5">
        <v>93</v>
      </c>
      <c r="I15" s="5">
        <v>94</v>
      </c>
      <c r="J15" s="5">
        <v>91</v>
      </c>
      <c r="K15" s="8">
        <f t="shared" si="1"/>
        <v>278</v>
      </c>
      <c r="L15" s="4"/>
    </row>
    <row r="16" spans="1:12" s="10" customFormat="1" x14ac:dyDescent="0.25">
      <c r="A16" s="4"/>
      <c r="B16" s="4">
        <v>2</v>
      </c>
      <c r="C16" s="4">
        <v>3</v>
      </c>
      <c r="D16" s="1" t="s">
        <v>37</v>
      </c>
      <c r="E16" s="13" t="s">
        <v>11</v>
      </c>
      <c r="F16" s="1" t="s">
        <v>4</v>
      </c>
      <c r="G16" s="1">
        <v>2006</v>
      </c>
      <c r="H16" s="5">
        <v>93</v>
      </c>
      <c r="I16" s="5">
        <v>92</v>
      </c>
      <c r="J16" s="5">
        <v>91</v>
      </c>
      <c r="K16" s="8">
        <f t="shared" si="1"/>
        <v>276</v>
      </c>
      <c r="L16" s="4">
        <v>5</v>
      </c>
    </row>
    <row r="17" spans="1:12" s="12" customFormat="1" x14ac:dyDescent="0.25">
      <c r="A17" s="4"/>
      <c r="B17" s="4">
        <v>1</v>
      </c>
      <c r="C17" s="4">
        <v>8</v>
      </c>
      <c r="D17" s="1" t="s">
        <v>57</v>
      </c>
      <c r="E17" s="13" t="s">
        <v>11</v>
      </c>
      <c r="F17" s="1" t="s">
        <v>6</v>
      </c>
      <c r="G17" s="1">
        <v>2007</v>
      </c>
      <c r="H17" s="5">
        <v>93</v>
      </c>
      <c r="I17" s="5">
        <v>93</v>
      </c>
      <c r="J17" s="5">
        <v>89</v>
      </c>
      <c r="K17" s="8">
        <f t="shared" si="1"/>
        <v>275</v>
      </c>
      <c r="L17" s="4">
        <v>6</v>
      </c>
    </row>
    <row r="18" spans="1:12" x14ac:dyDescent="0.25">
      <c r="A18" s="4"/>
      <c r="B18" s="4">
        <v>3</v>
      </c>
      <c r="C18" s="4">
        <v>3</v>
      </c>
      <c r="D18" s="1" t="s">
        <v>32</v>
      </c>
      <c r="E18" s="13" t="s">
        <v>11</v>
      </c>
      <c r="F18" s="1" t="s">
        <v>4</v>
      </c>
      <c r="G18" s="1">
        <v>2006</v>
      </c>
      <c r="H18" s="5">
        <v>88</v>
      </c>
      <c r="I18" s="5">
        <v>92</v>
      </c>
      <c r="J18" s="5">
        <v>93</v>
      </c>
      <c r="K18" s="8">
        <f t="shared" si="1"/>
        <v>273</v>
      </c>
      <c r="L18" s="4">
        <v>7</v>
      </c>
    </row>
    <row r="19" spans="1:12" s="12" customFormat="1" x14ac:dyDescent="0.25">
      <c r="A19" s="4"/>
      <c r="B19" s="4">
        <v>2</v>
      </c>
      <c r="C19" s="4">
        <v>2</v>
      </c>
      <c r="D19" s="1" t="s">
        <v>25</v>
      </c>
      <c r="E19" s="13" t="s">
        <v>11</v>
      </c>
      <c r="F19" s="1" t="s">
        <v>4</v>
      </c>
      <c r="G19" s="1">
        <v>2005</v>
      </c>
      <c r="H19" s="5">
        <v>90</v>
      </c>
      <c r="I19" s="5">
        <v>89</v>
      </c>
      <c r="J19" s="5">
        <v>91</v>
      </c>
      <c r="K19" s="8">
        <f t="shared" si="1"/>
        <v>270</v>
      </c>
      <c r="L19" s="4">
        <v>8</v>
      </c>
    </row>
    <row r="20" spans="1:12" x14ac:dyDescent="0.25">
      <c r="A20" s="4"/>
      <c r="B20" s="4">
        <v>2</v>
      </c>
      <c r="C20" s="4">
        <v>7</v>
      </c>
      <c r="D20" s="1" t="s">
        <v>60</v>
      </c>
      <c r="E20" s="13" t="s">
        <v>11</v>
      </c>
      <c r="F20" s="1" t="s">
        <v>6</v>
      </c>
      <c r="G20" s="1">
        <v>2006</v>
      </c>
      <c r="H20" s="5">
        <v>91</v>
      </c>
      <c r="I20" s="5">
        <v>85</v>
      </c>
      <c r="J20" s="5">
        <v>92</v>
      </c>
      <c r="K20" s="8">
        <f t="shared" si="1"/>
        <v>268</v>
      </c>
      <c r="L20" s="4">
        <v>9</v>
      </c>
    </row>
    <row r="21" spans="1:12" hidden="1" x14ac:dyDescent="0.25">
      <c r="A21" s="4"/>
      <c r="B21" s="4">
        <v>3</v>
      </c>
      <c r="C21" s="4">
        <v>7</v>
      </c>
      <c r="D21" s="1" t="s">
        <v>58</v>
      </c>
      <c r="E21" s="13" t="s">
        <v>12</v>
      </c>
      <c r="F21" s="1" t="s">
        <v>6</v>
      </c>
      <c r="G21" s="1"/>
      <c r="H21" s="5">
        <v>81</v>
      </c>
      <c r="I21" s="5">
        <v>72</v>
      </c>
      <c r="J21" s="5">
        <v>77</v>
      </c>
      <c r="K21" s="8">
        <f t="shared" si="1"/>
        <v>230</v>
      </c>
      <c r="L21" s="4"/>
    </row>
    <row r="22" spans="1:12" s="12" customFormat="1" x14ac:dyDescent="0.25">
      <c r="A22" s="4"/>
      <c r="B22" s="4">
        <v>0</v>
      </c>
      <c r="C22" s="4">
        <v>2</v>
      </c>
      <c r="D22" s="1" t="s">
        <v>38</v>
      </c>
      <c r="E22" s="13" t="s">
        <v>11</v>
      </c>
      <c r="F22" s="1" t="s">
        <v>4</v>
      </c>
      <c r="G22" s="1">
        <v>2006</v>
      </c>
      <c r="H22" s="5">
        <v>85</v>
      </c>
      <c r="I22" s="5">
        <v>90</v>
      </c>
      <c r="J22" s="5">
        <v>92</v>
      </c>
      <c r="K22" s="8">
        <f t="shared" si="1"/>
        <v>267</v>
      </c>
      <c r="L22" s="4">
        <v>10</v>
      </c>
    </row>
    <row r="23" spans="1:12" s="12" customFormat="1" hidden="1" x14ac:dyDescent="0.25">
      <c r="A23" s="4"/>
      <c r="B23" s="4"/>
      <c r="C23" s="4"/>
      <c r="D23" s="1" t="s">
        <v>61</v>
      </c>
      <c r="E23" s="13" t="s">
        <v>12</v>
      </c>
      <c r="F23" s="1" t="s">
        <v>6</v>
      </c>
      <c r="G23" s="1">
        <v>2004</v>
      </c>
      <c r="H23" s="5"/>
      <c r="I23" s="5"/>
      <c r="J23" s="5"/>
      <c r="K23" s="8">
        <f t="shared" si="1"/>
        <v>0</v>
      </c>
      <c r="L23" s="4"/>
    </row>
    <row r="24" spans="1:12" s="12" customFormat="1" hidden="1" x14ac:dyDescent="0.25">
      <c r="A24" s="1"/>
      <c r="B24" s="4">
        <v>2</v>
      </c>
      <c r="C24" s="4">
        <v>8</v>
      </c>
      <c r="D24" s="1" t="s">
        <v>27</v>
      </c>
      <c r="E24" s="13" t="s">
        <v>12</v>
      </c>
      <c r="F24" s="1" t="s">
        <v>6</v>
      </c>
      <c r="G24" s="1">
        <v>2005</v>
      </c>
      <c r="H24" s="4">
        <v>94</v>
      </c>
      <c r="I24" s="4">
        <v>91</v>
      </c>
      <c r="J24" s="4">
        <v>91</v>
      </c>
      <c r="K24" s="8">
        <f t="shared" si="1"/>
        <v>276</v>
      </c>
      <c r="L24" s="4"/>
    </row>
    <row r="25" spans="1:12" s="12" customFormat="1" hidden="1" x14ac:dyDescent="0.25">
      <c r="A25" s="4"/>
      <c r="B25" s="4">
        <v>1</v>
      </c>
      <c r="C25" s="4">
        <v>7</v>
      </c>
      <c r="D25" s="1" t="s">
        <v>59</v>
      </c>
      <c r="E25" s="13" t="s">
        <v>12</v>
      </c>
      <c r="F25" s="1" t="s">
        <v>6</v>
      </c>
      <c r="G25" s="1"/>
      <c r="H25" s="5">
        <v>97</v>
      </c>
      <c r="I25" s="5">
        <v>95</v>
      </c>
      <c r="J25" s="5">
        <v>96</v>
      </c>
      <c r="K25" s="8">
        <f t="shared" si="1"/>
        <v>288</v>
      </c>
      <c r="L25" s="4"/>
    </row>
    <row r="26" spans="1:12" s="12" customFormat="1" x14ac:dyDescent="0.25">
      <c r="A26" s="4"/>
      <c r="B26" s="4">
        <v>0</v>
      </c>
      <c r="C26" s="4">
        <v>3</v>
      </c>
      <c r="D26" s="1" t="s">
        <v>43</v>
      </c>
      <c r="E26" s="13" t="s">
        <v>11</v>
      </c>
      <c r="F26" s="1" t="s">
        <v>4</v>
      </c>
      <c r="G26" s="1">
        <v>2005</v>
      </c>
      <c r="H26" s="5">
        <v>94</v>
      </c>
      <c r="I26" s="5">
        <v>87</v>
      </c>
      <c r="J26" s="5">
        <v>86</v>
      </c>
      <c r="K26" s="8">
        <f t="shared" si="1"/>
        <v>267</v>
      </c>
      <c r="L26" s="4">
        <v>11</v>
      </c>
    </row>
    <row r="27" spans="1:12" s="10" customFormat="1" x14ac:dyDescent="0.25">
      <c r="A27" s="4"/>
      <c r="B27" s="4">
        <v>2</v>
      </c>
      <c r="C27" s="4">
        <v>5</v>
      </c>
      <c r="D27" s="1" t="s">
        <v>52</v>
      </c>
      <c r="E27" s="13" t="s">
        <v>11</v>
      </c>
      <c r="F27" s="1" t="s">
        <v>5</v>
      </c>
      <c r="G27" s="1">
        <v>2006</v>
      </c>
      <c r="H27" s="5">
        <v>91</v>
      </c>
      <c r="I27" s="5">
        <v>90</v>
      </c>
      <c r="J27" s="5">
        <v>86</v>
      </c>
      <c r="K27" s="8">
        <f t="shared" si="1"/>
        <v>267</v>
      </c>
      <c r="L27" s="4">
        <v>12</v>
      </c>
    </row>
    <row r="28" spans="1:12" s="12" customFormat="1" x14ac:dyDescent="0.25">
      <c r="A28" s="4"/>
      <c r="B28" s="4">
        <v>3</v>
      </c>
      <c r="C28" s="4">
        <v>9</v>
      </c>
      <c r="D28" s="1" t="s">
        <v>66</v>
      </c>
      <c r="E28" s="13" t="s">
        <v>11</v>
      </c>
      <c r="F28" s="1" t="s">
        <v>63</v>
      </c>
      <c r="G28" s="1">
        <v>2007</v>
      </c>
      <c r="H28" s="5">
        <v>88</v>
      </c>
      <c r="I28" s="5">
        <v>92</v>
      </c>
      <c r="J28" s="5">
        <v>85</v>
      </c>
      <c r="K28" s="8">
        <f t="shared" si="1"/>
        <v>265</v>
      </c>
      <c r="L28" s="4">
        <v>13</v>
      </c>
    </row>
    <row r="29" spans="1:12" s="12" customFormat="1" hidden="1" x14ac:dyDescent="0.25">
      <c r="A29" s="4"/>
      <c r="B29" s="4">
        <v>1</v>
      </c>
      <c r="C29" s="4">
        <v>9</v>
      </c>
      <c r="D29" s="1" t="s">
        <v>67</v>
      </c>
      <c r="E29" s="13" t="s">
        <v>12</v>
      </c>
      <c r="F29" s="1" t="s">
        <v>63</v>
      </c>
      <c r="G29" s="1">
        <v>2007</v>
      </c>
      <c r="H29" s="5">
        <v>85</v>
      </c>
      <c r="I29" s="5">
        <v>79</v>
      </c>
      <c r="J29" s="5">
        <v>86</v>
      </c>
      <c r="K29" s="8">
        <f t="shared" si="1"/>
        <v>250</v>
      </c>
      <c r="L29" s="4"/>
    </row>
    <row r="30" spans="1:12" s="12" customFormat="1" hidden="1" x14ac:dyDescent="0.25">
      <c r="A30" s="4"/>
      <c r="B30" s="4">
        <v>3</v>
      </c>
      <c r="C30" s="4">
        <v>10</v>
      </c>
      <c r="D30" s="1" t="s">
        <v>65</v>
      </c>
      <c r="E30" s="13" t="s">
        <v>12</v>
      </c>
      <c r="F30" s="1" t="s">
        <v>63</v>
      </c>
      <c r="G30" s="1">
        <v>2006</v>
      </c>
      <c r="H30" s="5">
        <v>83</v>
      </c>
      <c r="I30" s="5">
        <v>88</v>
      </c>
      <c r="J30" s="5">
        <v>84</v>
      </c>
      <c r="K30" s="8">
        <f t="shared" si="1"/>
        <v>255</v>
      </c>
      <c r="L30" s="4"/>
    </row>
    <row r="31" spans="1:12" s="12" customFormat="1" x14ac:dyDescent="0.25">
      <c r="A31" s="4"/>
      <c r="B31" s="4">
        <v>0</v>
      </c>
      <c r="C31" s="4">
        <v>5</v>
      </c>
      <c r="D31" s="1" t="s">
        <v>56</v>
      </c>
      <c r="E31" s="13" t="s">
        <v>11</v>
      </c>
      <c r="F31" s="1" t="s">
        <v>6</v>
      </c>
      <c r="G31" s="1">
        <v>2007</v>
      </c>
      <c r="H31" s="5">
        <f>100-6-8</f>
        <v>86</v>
      </c>
      <c r="I31" s="5">
        <f>100-9-8</f>
        <v>83</v>
      </c>
      <c r="J31" s="5">
        <f>100-7-6</f>
        <v>87</v>
      </c>
      <c r="K31" s="8">
        <f t="shared" si="1"/>
        <v>256</v>
      </c>
      <c r="L31" s="4">
        <v>14</v>
      </c>
    </row>
    <row r="32" spans="1:12" s="12" customFormat="1" x14ac:dyDescent="0.25">
      <c r="A32" s="4"/>
      <c r="B32" s="4">
        <v>2</v>
      </c>
      <c r="C32" s="4">
        <v>6</v>
      </c>
      <c r="D32" s="1" t="s">
        <v>53</v>
      </c>
      <c r="E32" s="13" t="s">
        <v>11</v>
      </c>
      <c r="F32" s="1" t="s">
        <v>5</v>
      </c>
      <c r="G32" s="1">
        <v>2007</v>
      </c>
      <c r="H32" s="5">
        <v>89</v>
      </c>
      <c r="I32" s="5">
        <v>80</v>
      </c>
      <c r="J32" s="5">
        <v>86</v>
      </c>
      <c r="K32" s="8">
        <f t="shared" si="1"/>
        <v>255</v>
      </c>
      <c r="L32" s="4">
        <v>15</v>
      </c>
    </row>
    <row r="33" spans="1:12" s="12" customFormat="1" x14ac:dyDescent="0.25">
      <c r="A33" s="1"/>
      <c r="B33" s="4">
        <v>0</v>
      </c>
      <c r="C33" s="4">
        <v>3</v>
      </c>
      <c r="D33" s="11" t="s">
        <v>78</v>
      </c>
      <c r="E33" s="13" t="s">
        <v>11</v>
      </c>
      <c r="F33" s="11" t="s">
        <v>6</v>
      </c>
      <c r="G33" s="11">
        <v>2004</v>
      </c>
      <c r="H33" s="4">
        <v>83</v>
      </c>
      <c r="I33" s="4">
        <v>86</v>
      </c>
      <c r="J33" s="4">
        <v>82</v>
      </c>
      <c r="K33" s="8">
        <v>251</v>
      </c>
      <c r="L33" s="4">
        <v>16</v>
      </c>
    </row>
    <row r="34" spans="1:12" s="12" customFormat="1" x14ac:dyDescent="0.25">
      <c r="A34" s="4"/>
      <c r="B34" s="4">
        <v>1</v>
      </c>
      <c r="C34" s="4">
        <v>10</v>
      </c>
      <c r="D34" s="1" t="s">
        <v>70</v>
      </c>
      <c r="E34" s="13" t="s">
        <v>11</v>
      </c>
      <c r="F34" s="1" t="s">
        <v>63</v>
      </c>
      <c r="G34" s="1">
        <v>2006</v>
      </c>
      <c r="H34" s="5">
        <v>82</v>
      </c>
      <c r="I34" s="5">
        <v>76</v>
      </c>
      <c r="J34" s="5">
        <v>72</v>
      </c>
      <c r="K34" s="8">
        <f t="shared" ref="K34:K43" si="2">SUM(H34:J34)</f>
        <v>230</v>
      </c>
      <c r="L34" s="4">
        <v>17</v>
      </c>
    </row>
    <row r="35" spans="1:12" s="12" customFormat="1" hidden="1" x14ac:dyDescent="0.25">
      <c r="A35" s="4"/>
      <c r="B35" s="4">
        <v>1</v>
      </c>
      <c r="C35" s="4">
        <v>6</v>
      </c>
      <c r="D35" s="1" t="s">
        <v>28</v>
      </c>
      <c r="E35" s="13" t="s">
        <v>12</v>
      </c>
      <c r="F35" s="1" t="s">
        <v>5</v>
      </c>
      <c r="G35" s="1">
        <v>2006</v>
      </c>
      <c r="H35" s="5">
        <v>95</v>
      </c>
      <c r="I35" s="5">
        <v>94</v>
      </c>
      <c r="J35" s="5">
        <v>92</v>
      </c>
      <c r="K35" s="8">
        <f t="shared" si="2"/>
        <v>281</v>
      </c>
      <c r="L35" s="4"/>
    </row>
    <row r="36" spans="1:12" s="12" customFormat="1" hidden="1" x14ac:dyDescent="0.25">
      <c r="A36" s="4"/>
      <c r="B36" s="4">
        <v>1</v>
      </c>
      <c r="C36" s="4">
        <v>5</v>
      </c>
      <c r="D36" s="1" t="s">
        <v>20</v>
      </c>
      <c r="E36" s="13" t="s">
        <v>12</v>
      </c>
      <c r="F36" s="1" t="s">
        <v>5</v>
      </c>
      <c r="G36" s="1">
        <v>2005</v>
      </c>
      <c r="H36" s="5">
        <v>94</v>
      </c>
      <c r="I36" s="5">
        <v>89</v>
      </c>
      <c r="J36" s="5">
        <v>95</v>
      </c>
      <c r="K36" s="8">
        <f t="shared" si="2"/>
        <v>278</v>
      </c>
      <c r="L36" s="4"/>
    </row>
    <row r="37" spans="1:12" s="12" customFormat="1" hidden="1" x14ac:dyDescent="0.25">
      <c r="A37" s="4"/>
      <c r="B37" s="4">
        <v>1</v>
      </c>
      <c r="C37" s="4">
        <v>4</v>
      </c>
      <c r="D37" s="1" t="s">
        <v>33</v>
      </c>
      <c r="E37" s="13" t="s">
        <v>12</v>
      </c>
      <c r="F37" s="1" t="s">
        <v>5</v>
      </c>
      <c r="G37" s="1">
        <v>2007</v>
      </c>
      <c r="H37" s="5">
        <v>80</v>
      </c>
      <c r="I37" s="5">
        <v>87</v>
      </c>
      <c r="J37" s="5">
        <v>83</v>
      </c>
      <c r="K37" s="8">
        <f t="shared" si="2"/>
        <v>250</v>
      </c>
      <c r="L37" s="4"/>
    </row>
    <row r="38" spans="1:12" s="12" customFormat="1" hidden="1" x14ac:dyDescent="0.25">
      <c r="A38" s="4"/>
      <c r="B38" s="4" t="s">
        <v>73</v>
      </c>
      <c r="C38" s="4">
        <v>4</v>
      </c>
      <c r="D38" s="1" t="s">
        <v>55</v>
      </c>
      <c r="E38" s="13" t="s">
        <v>12</v>
      </c>
      <c r="F38" s="1" t="s">
        <v>5</v>
      </c>
      <c r="G38" s="1">
        <v>2009</v>
      </c>
      <c r="H38" s="5">
        <v>82</v>
      </c>
      <c r="I38" s="5">
        <v>81</v>
      </c>
      <c r="J38" s="5">
        <v>71</v>
      </c>
      <c r="K38" s="8">
        <f t="shared" si="2"/>
        <v>234</v>
      </c>
      <c r="L38" s="4"/>
    </row>
    <row r="39" spans="1:12" s="12" customFormat="1" hidden="1" x14ac:dyDescent="0.25">
      <c r="A39" s="4"/>
      <c r="B39" s="4">
        <v>2</v>
      </c>
      <c r="C39" s="4">
        <v>4</v>
      </c>
      <c r="D39" s="1" t="s">
        <v>34</v>
      </c>
      <c r="E39" s="13" t="s">
        <v>12</v>
      </c>
      <c r="F39" s="1" t="s">
        <v>5</v>
      </c>
      <c r="G39" s="1">
        <v>2007</v>
      </c>
      <c r="H39" s="5">
        <v>90</v>
      </c>
      <c r="I39" s="5">
        <v>82</v>
      </c>
      <c r="J39" s="5">
        <v>81</v>
      </c>
      <c r="K39" s="8">
        <f t="shared" si="2"/>
        <v>253</v>
      </c>
      <c r="L39" s="4"/>
    </row>
    <row r="40" spans="1:12" s="12" customFormat="1" hidden="1" x14ac:dyDescent="0.25">
      <c r="A40" s="4"/>
      <c r="B40" s="4">
        <v>3</v>
      </c>
      <c r="C40" s="4">
        <v>6</v>
      </c>
      <c r="D40" s="1" t="s">
        <v>74</v>
      </c>
      <c r="E40" s="13" t="s">
        <v>12</v>
      </c>
      <c r="F40" s="1" t="s">
        <v>5</v>
      </c>
      <c r="G40" s="1">
        <v>2007</v>
      </c>
      <c r="H40" s="5">
        <v>78</v>
      </c>
      <c r="I40" s="5">
        <v>66</v>
      </c>
      <c r="J40" s="5">
        <v>72</v>
      </c>
      <c r="K40" s="8">
        <f t="shared" si="2"/>
        <v>216</v>
      </c>
      <c r="L40" s="4"/>
    </row>
    <row r="41" spans="1:12" s="12" customFormat="1" hidden="1" x14ac:dyDescent="0.25">
      <c r="A41" s="4"/>
      <c r="B41" s="4">
        <v>3</v>
      </c>
      <c r="C41" s="4">
        <v>5</v>
      </c>
      <c r="D41" s="1" t="s">
        <v>54</v>
      </c>
      <c r="E41" s="13" t="s">
        <v>12</v>
      </c>
      <c r="F41" s="1" t="s">
        <v>5</v>
      </c>
      <c r="G41" s="1">
        <v>2007</v>
      </c>
      <c r="H41" s="5">
        <v>75</v>
      </c>
      <c r="I41" s="5">
        <v>65</v>
      </c>
      <c r="J41" s="5">
        <v>75</v>
      </c>
      <c r="K41" s="8">
        <f t="shared" si="2"/>
        <v>215</v>
      </c>
      <c r="L41" s="4"/>
    </row>
    <row r="42" spans="1:12" s="10" customFormat="1" hidden="1" x14ac:dyDescent="0.25">
      <c r="A42" s="4"/>
      <c r="B42" s="4"/>
      <c r="C42" s="4"/>
      <c r="D42" s="1"/>
      <c r="E42" s="14"/>
      <c r="F42" s="1"/>
      <c r="G42" s="1"/>
      <c r="H42" s="5"/>
      <c r="I42" s="5"/>
      <c r="J42" s="5"/>
      <c r="K42" s="8">
        <f t="shared" si="2"/>
        <v>0</v>
      </c>
      <c r="L42" s="4"/>
    </row>
    <row r="43" spans="1:12" x14ac:dyDescent="0.25">
      <c r="A43" s="18"/>
      <c r="B43" s="18">
        <v>2</v>
      </c>
      <c r="C43" s="18">
        <v>10</v>
      </c>
      <c r="D43" s="19" t="s">
        <v>69</v>
      </c>
      <c r="E43" s="17" t="s">
        <v>11</v>
      </c>
      <c r="F43" s="19" t="s">
        <v>63</v>
      </c>
      <c r="G43" s="19">
        <v>2006</v>
      </c>
      <c r="H43" s="20">
        <v>81</v>
      </c>
      <c r="I43" s="20">
        <v>68</v>
      </c>
      <c r="J43" s="20">
        <v>70</v>
      </c>
      <c r="K43" s="21">
        <f t="shared" si="2"/>
        <v>219</v>
      </c>
      <c r="L43" s="18">
        <v>18</v>
      </c>
    </row>
  </sheetData>
  <autoFilter ref="A4:L42">
    <filterColumn colId="4">
      <filters>
        <filter val="s"/>
      </filters>
    </filterColumn>
    <sortState ref="A6:L43">
      <sortCondition descending="1" ref="K4:K42"/>
    </sortState>
  </autoFilter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45"/>
  <sheetViews>
    <sheetView zoomScaleNormal="100" workbookViewId="0">
      <pane ySplit="4" topLeftCell="A5" activePane="bottomLeft" state="frozen"/>
      <selection sqref="A1:L1"/>
      <selection pane="bottomLeft" activeCell="K47" sqref="K47"/>
    </sheetView>
  </sheetViews>
  <sheetFormatPr defaultRowHeight="15" x14ac:dyDescent="0.25"/>
  <cols>
    <col min="2" max="3" width="9.140625" style="12"/>
    <col min="4" max="4" width="29" bestFit="1" customWidth="1"/>
    <col min="5" max="5" width="11.42578125" bestFit="1" customWidth="1"/>
    <col min="6" max="6" width="11.7109375" bestFit="1" customWidth="1"/>
    <col min="7" max="7" width="14.85546875" bestFit="1" customWidth="1"/>
    <col min="8" max="10" width="8.7109375" style="12" customWidth="1"/>
    <col min="11" max="11" width="9.140625" style="7"/>
    <col min="12" max="12" width="9.140625" style="12"/>
  </cols>
  <sheetData>
    <row r="1" spans="1:12" x14ac:dyDescent="0.25">
      <c r="A1" s="22" t="str">
        <f>Atbalsts!A1</f>
        <v>Dobeles sporta skolas atklātais čempionāts 23.11.2019.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s="12" customFormat="1" x14ac:dyDescent="0.25">
      <c r="A4" s="4" t="s">
        <v>0</v>
      </c>
      <c r="B4" s="4" t="s">
        <v>9</v>
      </c>
      <c r="C4" s="4" t="s">
        <v>21</v>
      </c>
      <c r="D4" s="4" t="s">
        <v>1</v>
      </c>
      <c r="E4" s="4" t="s">
        <v>10</v>
      </c>
      <c r="F4" s="4" t="s">
        <v>2</v>
      </c>
      <c r="G4" s="4" t="s">
        <v>3</v>
      </c>
      <c r="H4" s="5" t="s">
        <v>18</v>
      </c>
      <c r="I4" s="5" t="s">
        <v>19</v>
      </c>
      <c r="J4" s="5" t="s">
        <v>19</v>
      </c>
      <c r="K4" s="8" t="s">
        <v>7</v>
      </c>
      <c r="L4" s="4" t="s">
        <v>8</v>
      </c>
    </row>
    <row r="5" spans="1:12" s="12" customFormat="1" x14ac:dyDescent="0.25">
      <c r="A5" s="4"/>
      <c r="B5" s="4">
        <v>1</v>
      </c>
      <c r="C5" s="4">
        <v>7</v>
      </c>
      <c r="D5" s="1" t="s">
        <v>59</v>
      </c>
      <c r="E5" s="13" t="s">
        <v>12</v>
      </c>
      <c r="F5" s="1" t="s">
        <v>6</v>
      </c>
      <c r="G5" s="1">
        <v>2005</v>
      </c>
      <c r="H5" s="5">
        <v>97</v>
      </c>
      <c r="I5" s="5">
        <v>95</v>
      </c>
      <c r="J5" s="5">
        <v>96</v>
      </c>
      <c r="K5" s="8">
        <f t="shared" ref="K5:K29" si="0">SUM(H5:J5)</f>
        <v>288</v>
      </c>
      <c r="L5" s="4">
        <v>1</v>
      </c>
    </row>
    <row r="6" spans="1:12" s="12" customFormat="1" hidden="1" x14ac:dyDescent="0.25">
      <c r="A6" s="4"/>
      <c r="B6" s="4">
        <v>1</v>
      </c>
      <c r="C6" s="4">
        <v>2</v>
      </c>
      <c r="D6" s="1" t="s">
        <v>23</v>
      </c>
      <c r="E6" s="13" t="s">
        <v>11</v>
      </c>
      <c r="F6" s="1" t="s">
        <v>4</v>
      </c>
      <c r="G6" s="1">
        <v>2005</v>
      </c>
      <c r="H6" s="5">
        <v>95</v>
      </c>
      <c r="I6" s="5">
        <v>96</v>
      </c>
      <c r="J6" s="5">
        <v>96</v>
      </c>
      <c r="K6" s="8">
        <f t="shared" si="0"/>
        <v>287</v>
      </c>
      <c r="L6" s="4"/>
    </row>
    <row r="7" spans="1:12" s="12" customFormat="1" x14ac:dyDescent="0.25">
      <c r="A7" s="4"/>
      <c r="B7" s="4">
        <v>1</v>
      </c>
      <c r="C7" s="4">
        <v>6</v>
      </c>
      <c r="D7" s="1" t="s">
        <v>28</v>
      </c>
      <c r="E7" s="13" t="s">
        <v>12</v>
      </c>
      <c r="F7" s="1" t="s">
        <v>5</v>
      </c>
      <c r="G7" s="1">
        <v>2006</v>
      </c>
      <c r="H7" s="5">
        <v>95</v>
      </c>
      <c r="I7" s="5">
        <v>94</v>
      </c>
      <c r="J7" s="5">
        <v>92</v>
      </c>
      <c r="K7" s="8">
        <f t="shared" si="0"/>
        <v>281</v>
      </c>
      <c r="L7" s="4">
        <v>2</v>
      </c>
    </row>
    <row r="8" spans="1:12" hidden="1" x14ac:dyDescent="0.25">
      <c r="A8" s="1"/>
      <c r="B8" s="4">
        <v>2</v>
      </c>
      <c r="C8" s="4">
        <v>1</v>
      </c>
      <c r="D8" s="1" t="s">
        <v>72</v>
      </c>
      <c r="E8" s="13" t="s">
        <v>11</v>
      </c>
      <c r="F8" s="1" t="s">
        <v>4</v>
      </c>
      <c r="G8" s="1">
        <v>2005</v>
      </c>
      <c r="H8" s="4">
        <v>95</v>
      </c>
      <c r="I8" s="4">
        <v>94</v>
      </c>
      <c r="J8" s="4">
        <v>94</v>
      </c>
      <c r="K8" s="8">
        <f t="shared" si="0"/>
        <v>283</v>
      </c>
      <c r="L8" s="4"/>
    </row>
    <row r="9" spans="1:12" hidden="1" x14ac:dyDescent="0.25">
      <c r="A9" s="4"/>
      <c r="B9" s="4">
        <v>1</v>
      </c>
      <c r="C9" s="4">
        <v>3</v>
      </c>
      <c r="D9" s="1" t="s">
        <v>24</v>
      </c>
      <c r="E9" s="13" t="s">
        <v>11</v>
      </c>
      <c r="F9" s="1" t="s">
        <v>4</v>
      </c>
      <c r="G9" s="1">
        <v>2005</v>
      </c>
      <c r="H9" s="5">
        <v>93</v>
      </c>
      <c r="I9" s="5">
        <v>89</v>
      </c>
      <c r="J9" s="5">
        <v>95</v>
      </c>
      <c r="K9" s="8">
        <f t="shared" si="0"/>
        <v>277</v>
      </c>
      <c r="L9" s="4"/>
    </row>
    <row r="10" spans="1:12" hidden="1" x14ac:dyDescent="0.25">
      <c r="A10" s="4"/>
      <c r="B10" s="4">
        <v>2</v>
      </c>
      <c r="C10" s="4">
        <v>3</v>
      </c>
      <c r="D10" s="1" t="s">
        <v>37</v>
      </c>
      <c r="E10" s="13" t="s">
        <v>11</v>
      </c>
      <c r="F10" s="1" t="s">
        <v>4</v>
      </c>
      <c r="G10" s="1">
        <v>2006</v>
      </c>
      <c r="H10" s="5">
        <v>93</v>
      </c>
      <c r="I10" s="5">
        <v>92</v>
      </c>
      <c r="J10" s="5">
        <v>91</v>
      </c>
      <c r="K10" s="8">
        <f t="shared" si="0"/>
        <v>276</v>
      </c>
      <c r="L10" s="4"/>
    </row>
    <row r="11" spans="1:12" x14ac:dyDescent="0.25">
      <c r="A11" s="4"/>
      <c r="B11" s="4">
        <v>1</v>
      </c>
      <c r="C11" s="4">
        <v>5</v>
      </c>
      <c r="D11" s="1" t="s">
        <v>20</v>
      </c>
      <c r="E11" s="13" t="s">
        <v>12</v>
      </c>
      <c r="F11" s="1" t="s">
        <v>5</v>
      </c>
      <c r="G11" s="1">
        <v>2005</v>
      </c>
      <c r="H11" s="5">
        <v>94</v>
      </c>
      <c r="I11" s="5">
        <v>89</v>
      </c>
      <c r="J11" s="5">
        <v>95</v>
      </c>
      <c r="K11" s="8">
        <f t="shared" si="0"/>
        <v>278</v>
      </c>
      <c r="L11" s="4">
        <v>3</v>
      </c>
    </row>
    <row r="12" spans="1:12" x14ac:dyDescent="0.25">
      <c r="A12" s="4"/>
      <c r="B12" s="4">
        <v>0</v>
      </c>
      <c r="C12" s="4">
        <v>6</v>
      </c>
      <c r="D12" s="1" t="s">
        <v>41</v>
      </c>
      <c r="E12" s="13" t="s">
        <v>12</v>
      </c>
      <c r="F12" s="1" t="s">
        <v>4</v>
      </c>
      <c r="G12" s="1">
        <v>2008</v>
      </c>
      <c r="H12" s="5">
        <v>93</v>
      </c>
      <c r="I12" s="5">
        <v>94</v>
      </c>
      <c r="J12" s="5">
        <v>91</v>
      </c>
      <c r="K12" s="8">
        <f t="shared" si="0"/>
        <v>278</v>
      </c>
      <c r="L12" s="4">
        <v>4</v>
      </c>
    </row>
    <row r="13" spans="1:12" x14ac:dyDescent="0.25">
      <c r="A13" s="1"/>
      <c r="B13" s="4">
        <v>2</v>
      </c>
      <c r="C13" s="4">
        <v>8</v>
      </c>
      <c r="D13" s="1" t="s">
        <v>27</v>
      </c>
      <c r="E13" s="13" t="s">
        <v>12</v>
      </c>
      <c r="F13" s="1" t="s">
        <v>6</v>
      </c>
      <c r="G13" s="1">
        <v>2005</v>
      </c>
      <c r="H13" s="4">
        <v>94</v>
      </c>
      <c r="I13" s="4">
        <v>91</v>
      </c>
      <c r="J13" s="4">
        <v>91</v>
      </c>
      <c r="K13" s="8">
        <f t="shared" si="0"/>
        <v>276</v>
      </c>
      <c r="L13" s="4">
        <v>5</v>
      </c>
    </row>
    <row r="14" spans="1:12" hidden="1" x14ac:dyDescent="0.25">
      <c r="A14" s="4"/>
      <c r="B14" s="4">
        <v>3</v>
      </c>
      <c r="C14" s="4">
        <v>3</v>
      </c>
      <c r="D14" s="1" t="s">
        <v>32</v>
      </c>
      <c r="E14" s="13" t="s">
        <v>11</v>
      </c>
      <c r="F14" s="1" t="s">
        <v>4</v>
      </c>
      <c r="G14" s="1">
        <v>2006</v>
      </c>
      <c r="H14" s="5">
        <v>88</v>
      </c>
      <c r="I14" s="5">
        <v>92</v>
      </c>
      <c r="J14" s="5">
        <v>93</v>
      </c>
      <c r="K14" s="8">
        <f t="shared" si="0"/>
        <v>273</v>
      </c>
      <c r="L14" s="4"/>
    </row>
    <row r="15" spans="1:12" x14ac:dyDescent="0.25">
      <c r="A15" s="4"/>
      <c r="B15" s="4">
        <v>3</v>
      </c>
      <c r="C15" s="4">
        <v>2</v>
      </c>
      <c r="D15" s="1" t="s">
        <v>26</v>
      </c>
      <c r="E15" s="13" t="s">
        <v>12</v>
      </c>
      <c r="F15" s="1" t="s">
        <v>4</v>
      </c>
      <c r="G15" s="1">
        <v>2006</v>
      </c>
      <c r="H15" s="5">
        <v>89</v>
      </c>
      <c r="I15" s="5">
        <v>89</v>
      </c>
      <c r="J15" s="5">
        <v>86</v>
      </c>
      <c r="K15" s="8">
        <f t="shared" si="0"/>
        <v>264</v>
      </c>
      <c r="L15" s="4">
        <v>6</v>
      </c>
    </row>
    <row r="16" spans="1:12" s="12" customFormat="1" hidden="1" x14ac:dyDescent="0.25">
      <c r="A16" s="4"/>
      <c r="B16" s="4">
        <v>2</v>
      </c>
      <c r="C16" s="4">
        <v>2</v>
      </c>
      <c r="D16" s="1" t="s">
        <v>25</v>
      </c>
      <c r="E16" s="13" t="s">
        <v>11</v>
      </c>
      <c r="F16" s="1" t="s">
        <v>4</v>
      </c>
      <c r="G16" s="1">
        <v>2005</v>
      </c>
      <c r="H16" s="5">
        <v>90</v>
      </c>
      <c r="I16" s="5">
        <v>89</v>
      </c>
      <c r="J16" s="5">
        <v>91</v>
      </c>
      <c r="K16" s="8">
        <f t="shared" si="0"/>
        <v>270</v>
      </c>
      <c r="L16" s="4"/>
    </row>
    <row r="17" spans="1:12" s="12" customFormat="1" hidden="1" x14ac:dyDescent="0.25">
      <c r="A17" s="4"/>
      <c r="B17" s="4">
        <v>0</v>
      </c>
      <c r="C17" s="4">
        <v>2</v>
      </c>
      <c r="D17" s="1" t="s">
        <v>38</v>
      </c>
      <c r="E17" s="13" t="s">
        <v>11</v>
      </c>
      <c r="F17" s="1" t="s">
        <v>4</v>
      </c>
      <c r="G17" s="1">
        <v>2006</v>
      </c>
      <c r="H17" s="5">
        <v>85</v>
      </c>
      <c r="I17" s="5">
        <v>90</v>
      </c>
      <c r="J17" s="5">
        <v>92</v>
      </c>
      <c r="K17" s="8">
        <f t="shared" si="0"/>
        <v>267</v>
      </c>
      <c r="L17" s="4"/>
    </row>
    <row r="18" spans="1:12" hidden="1" x14ac:dyDescent="0.25">
      <c r="A18" s="4"/>
      <c r="B18" s="4">
        <v>0</v>
      </c>
      <c r="C18" s="4">
        <v>3</v>
      </c>
      <c r="D18" s="1" t="s">
        <v>43</v>
      </c>
      <c r="E18" s="13" t="s">
        <v>11</v>
      </c>
      <c r="F18" s="1" t="s">
        <v>4</v>
      </c>
      <c r="G18" s="1">
        <v>2005</v>
      </c>
      <c r="H18" s="5">
        <v>94</v>
      </c>
      <c r="I18" s="5">
        <v>87</v>
      </c>
      <c r="J18" s="5">
        <v>86</v>
      </c>
      <c r="K18" s="8">
        <f t="shared" si="0"/>
        <v>267</v>
      </c>
      <c r="L18" s="4"/>
    </row>
    <row r="19" spans="1:12" s="12" customFormat="1" hidden="1" x14ac:dyDescent="0.25">
      <c r="A19" s="4"/>
      <c r="B19" s="4">
        <v>3</v>
      </c>
      <c r="C19" s="4">
        <v>8</v>
      </c>
      <c r="D19" s="1" t="s">
        <v>75</v>
      </c>
      <c r="E19" s="13" t="s">
        <v>11</v>
      </c>
      <c r="F19" s="1" t="s">
        <v>6</v>
      </c>
      <c r="G19" s="1"/>
      <c r="H19" s="5">
        <v>97</v>
      </c>
      <c r="I19" s="5">
        <v>88</v>
      </c>
      <c r="J19" s="5">
        <v>92</v>
      </c>
      <c r="K19" s="8">
        <f t="shared" si="0"/>
        <v>277</v>
      </c>
      <c r="L19" s="4"/>
    </row>
    <row r="20" spans="1:12" hidden="1" x14ac:dyDescent="0.25">
      <c r="A20" s="4"/>
      <c r="B20" s="4">
        <v>1</v>
      </c>
      <c r="C20" s="4">
        <v>8</v>
      </c>
      <c r="D20" s="1" t="s">
        <v>57</v>
      </c>
      <c r="E20" s="13" t="s">
        <v>11</v>
      </c>
      <c r="F20" s="1" t="s">
        <v>6</v>
      </c>
      <c r="G20" s="1"/>
      <c r="H20" s="5">
        <v>93</v>
      </c>
      <c r="I20" s="5">
        <v>93</v>
      </c>
      <c r="J20" s="5">
        <v>89</v>
      </c>
      <c r="K20" s="8">
        <f t="shared" si="0"/>
        <v>275</v>
      </c>
      <c r="L20" s="4"/>
    </row>
    <row r="21" spans="1:12" x14ac:dyDescent="0.25">
      <c r="A21" s="4"/>
      <c r="B21" s="4">
        <v>0</v>
      </c>
      <c r="C21" s="4">
        <v>5</v>
      </c>
      <c r="D21" s="1" t="s">
        <v>31</v>
      </c>
      <c r="E21" s="13" t="s">
        <v>12</v>
      </c>
      <c r="F21" s="1" t="s">
        <v>4</v>
      </c>
      <c r="G21" s="1">
        <v>2006</v>
      </c>
      <c r="H21" s="5">
        <f>100-16</f>
        <v>84</v>
      </c>
      <c r="I21" s="5">
        <f>100-18</f>
        <v>82</v>
      </c>
      <c r="J21" s="5">
        <f>100-11</f>
        <v>89</v>
      </c>
      <c r="K21" s="8">
        <f t="shared" si="0"/>
        <v>255</v>
      </c>
      <c r="L21" s="4">
        <v>7</v>
      </c>
    </row>
    <row r="22" spans="1:12" s="12" customFormat="1" hidden="1" x14ac:dyDescent="0.25">
      <c r="A22" s="4"/>
      <c r="B22" s="4">
        <v>2</v>
      </c>
      <c r="C22" s="4">
        <v>7</v>
      </c>
      <c r="D22" s="1" t="s">
        <v>60</v>
      </c>
      <c r="E22" s="13" t="s">
        <v>11</v>
      </c>
      <c r="F22" s="1" t="s">
        <v>6</v>
      </c>
      <c r="G22" s="1"/>
      <c r="H22" s="5">
        <v>91</v>
      </c>
      <c r="I22" s="5">
        <v>85</v>
      </c>
      <c r="J22" s="5">
        <v>92</v>
      </c>
      <c r="K22" s="8">
        <f t="shared" si="0"/>
        <v>268</v>
      </c>
      <c r="L22" s="4"/>
    </row>
    <row r="23" spans="1:12" s="12" customFormat="1" x14ac:dyDescent="0.25">
      <c r="A23" s="4"/>
      <c r="B23" s="4">
        <v>3</v>
      </c>
      <c r="C23" s="4">
        <v>10</v>
      </c>
      <c r="D23" s="1" t="s">
        <v>65</v>
      </c>
      <c r="E23" s="13" t="s">
        <v>12</v>
      </c>
      <c r="F23" s="1" t="s">
        <v>63</v>
      </c>
      <c r="G23" s="1">
        <v>2006</v>
      </c>
      <c r="H23" s="5">
        <v>83</v>
      </c>
      <c r="I23" s="5">
        <v>88</v>
      </c>
      <c r="J23" s="5">
        <v>84</v>
      </c>
      <c r="K23" s="8">
        <f t="shared" si="0"/>
        <v>255</v>
      </c>
      <c r="L23" s="4">
        <v>8</v>
      </c>
    </row>
    <row r="24" spans="1:12" s="12" customFormat="1" x14ac:dyDescent="0.25">
      <c r="A24" s="4"/>
      <c r="B24" s="4">
        <v>2</v>
      </c>
      <c r="C24" s="4">
        <v>4</v>
      </c>
      <c r="D24" s="1" t="s">
        <v>34</v>
      </c>
      <c r="E24" s="13" t="s">
        <v>12</v>
      </c>
      <c r="F24" s="1" t="s">
        <v>5</v>
      </c>
      <c r="G24" s="1">
        <v>2007</v>
      </c>
      <c r="H24" s="5">
        <v>90</v>
      </c>
      <c r="I24" s="5">
        <v>82</v>
      </c>
      <c r="J24" s="5">
        <v>81</v>
      </c>
      <c r="K24" s="8">
        <f t="shared" si="0"/>
        <v>253</v>
      </c>
      <c r="L24" s="4">
        <v>9</v>
      </c>
    </row>
    <row r="25" spans="1:12" s="12" customFormat="1" x14ac:dyDescent="0.25">
      <c r="A25" s="4"/>
      <c r="B25" s="4">
        <v>1</v>
      </c>
      <c r="C25" s="4">
        <v>9</v>
      </c>
      <c r="D25" s="1" t="s">
        <v>67</v>
      </c>
      <c r="E25" s="13" t="s">
        <v>12</v>
      </c>
      <c r="F25" s="1" t="s">
        <v>63</v>
      </c>
      <c r="G25" s="1">
        <v>2007</v>
      </c>
      <c r="H25" s="5">
        <v>85</v>
      </c>
      <c r="I25" s="5">
        <v>79</v>
      </c>
      <c r="J25" s="5">
        <v>86</v>
      </c>
      <c r="K25" s="8">
        <f t="shared" si="0"/>
        <v>250</v>
      </c>
      <c r="L25" s="4">
        <v>10</v>
      </c>
    </row>
    <row r="26" spans="1:12" s="12" customFormat="1" hidden="1" x14ac:dyDescent="0.25">
      <c r="A26" s="4"/>
      <c r="B26" s="4">
        <v>0</v>
      </c>
      <c r="C26" s="4"/>
      <c r="D26" s="1" t="s">
        <v>56</v>
      </c>
      <c r="E26" s="13" t="s">
        <v>11</v>
      </c>
      <c r="F26" s="1" t="s">
        <v>6</v>
      </c>
      <c r="G26" s="1"/>
      <c r="H26" s="5">
        <f>100-6-8</f>
        <v>86</v>
      </c>
      <c r="I26" s="5">
        <f>100-9-8</f>
        <v>83</v>
      </c>
      <c r="J26" s="5">
        <f>100-7-6</f>
        <v>87</v>
      </c>
      <c r="K26" s="8">
        <f t="shared" si="0"/>
        <v>256</v>
      </c>
      <c r="L26" s="4"/>
    </row>
    <row r="27" spans="1:12" s="12" customFormat="1" hidden="1" x14ac:dyDescent="0.25">
      <c r="A27" s="4"/>
      <c r="B27" s="4"/>
      <c r="C27" s="4"/>
      <c r="D27" s="1" t="s">
        <v>35</v>
      </c>
      <c r="E27" s="13" t="s">
        <v>11</v>
      </c>
      <c r="F27" s="1" t="s">
        <v>6</v>
      </c>
      <c r="G27" s="1"/>
      <c r="H27" s="5"/>
      <c r="I27" s="5"/>
      <c r="J27" s="5"/>
      <c r="K27" s="8">
        <f t="shared" si="0"/>
        <v>0</v>
      </c>
      <c r="L27" s="4"/>
    </row>
    <row r="28" spans="1:12" s="12" customFormat="1" hidden="1" x14ac:dyDescent="0.25">
      <c r="A28" s="4"/>
      <c r="B28" s="4">
        <v>2</v>
      </c>
      <c r="C28" s="4">
        <v>9</v>
      </c>
      <c r="D28" s="1" t="s">
        <v>68</v>
      </c>
      <c r="E28" s="13" t="s">
        <v>11</v>
      </c>
      <c r="F28" s="1" t="s">
        <v>63</v>
      </c>
      <c r="G28" s="1">
        <v>2005</v>
      </c>
      <c r="H28" s="5">
        <v>94</v>
      </c>
      <c r="I28" s="5">
        <v>96</v>
      </c>
      <c r="J28" s="5">
        <v>90</v>
      </c>
      <c r="K28" s="8">
        <f t="shared" si="0"/>
        <v>280</v>
      </c>
      <c r="L28" s="4"/>
    </row>
    <row r="29" spans="1:12" s="12" customFormat="1" x14ac:dyDescent="0.25">
      <c r="A29" s="4"/>
      <c r="B29" s="4">
        <v>1</v>
      </c>
      <c r="C29" s="4">
        <v>4</v>
      </c>
      <c r="D29" s="1" t="s">
        <v>33</v>
      </c>
      <c r="E29" s="13" t="s">
        <v>12</v>
      </c>
      <c r="F29" s="1" t="s">
        <v>5</v>
      </c>
      <c r="G29" s="1">
        <v>2007</v>
      </c>
      <c r="H29" s="5">
        <v>80</v>
      </c>
      <c r="I29" s="5">
        <v>87</v>
      </c>
      <c r="J29" s="5">
        <v>83</v>
      </c>
      <c r="K29" s="8">
        <f t="shared" si="0"/>
        <v>250</v>
      </c>
      <c r="L29" s="4">
        <v>11</v>
      </c>
    </row>
    <row r="30" spans="1:12" s="12" customFormat="1" x14ac:dyDescent="0.25">
      <c r="A30" s="1"/>
      <c r="B30" s="4">
        <v>1</v>
      </c>
      <c r="C30" s="4">
        <v>7</v>
      </c>
      <c r="D30" s="11" t="s">
        <v>77</v>
      </c>
      <c r="E30" s="13" t="s">
        <v>12</v>
      </c>
      <c r="F30" s="11" t="s">
        <v>6</v>
      </c>
      <c r="G30" s="11">
        <v>2003</v>
      </c>
      <c r="H30" s="4">
        <v>82</v>
      </c>
      <c r="I30" s="4">
        <v>84</v>
      </c>
      <c r="J30" s="4">
        <v>83</v>
      </c>
      <c r="K30" s="8">
        <v>249</v>
      </c>
      <c r="L30" s="4">
        <v>12</v>
      </c>
    </row>
    <row r="31" spans="1:12" s="12" customFormat="1" hidden="1" x14ac:dyDescent="0.25">
      <c r="A31" s="4"/>
      <c r="B31" s="4">
        <v>1</v>
      </c>
      <c r="C31" s="4">
        <v>10</v>
      </c>
      <c r="D31" s="1" t="s">
        <v>70</v>
      </c>
      <c r="E31" s="13" t="s">
        <v>11</v>
      </c>
      <c r="F31" s="1" t="s">
        <v>63</v>
      </c>
      <c r="G31" s="1">
        <v>2006</v>
      </c>
      <c r="H31" s="5">
        <v>82</v>
      </c>
      <c r="I31" s="5">
        <v>76</v>
      </c>
      <c r="J31" s="5">
        <v>72</v>
      </c>
      <c r="K31" s="8">
        <f t="shared" ref="K31:K37" si="1">SUM(H31:J31)</f>
        <v>230</v>
      </c>
      <c r="L31" s="4"/>
    </row>
    <row r="32" spans="1:12" s="12" customFormat="1" hidden="1" x14ac:dyDescent="0.25">
      <c r="A32" s="4"/>
      <c r="B32" s="4">
        <v>2</v>
      </c>
      <c r="C32" s="4">
        <v>10</v>
      </c>
      <c r="D32" s="1" t="s">
        <v>69</v>
      </c>
      <c r="E32" s="13" t="s">
        <v>11</v>
      </c>
      <c r="F32" s="1" t="s">
        <v>63</v>
      </c>
      <c r="G32" s="1">
        <v>2006</v>
      </c>
      <c r="H32" s="5">
        <v>81</v>
      </c>
      <c r="I32" s="5">
        <v>68</v>
      </c>
      <c r="J32" s="5">
        <v>70</v>
      </c>
      <c r="K32" s="8">
        <f t="shared" si="1"/>
        <v>219</v>
      </c>
      <c r="L32" s="4"/>
    </row>
    <row r="33" spans="1:12" s="12" customFormat="1" hidden="1" x14ac:dyDescent="0.25">
      <c r="A33" s="4"/>
      <c r="B33" s="4">
        <v>3</v>
      </c>
      <c r="C33" s="4">
        <v>9</v>
      </c>
      <c r="D33" s="1" t="s">
        <v>66</v>
      </c>
      <c r="E33" s="13" t="s">
        <v>11</v>
      </c>
      <c r="F33" s="1" t="s">
        <v>63</v>
      </c>
      <c r="G33" s="1">
        <v>2007</v>
      </c>
      <c r="H33" s="5">
        <v>88</v>
      </c>
      <c r="I33" s="5">
        <v>92</v>
      </c>
      <c r="J33" s="5">
        <v>85</v>
      </c>
      <c r="K33" s="8">
        <f t="shared" si="1"/>
        <v>265</v>
      </c>
      <c r="L33" s="4"/>
    </row>
    <row r="34" spans="1:12" s="12" customFormat="1" hidden="1" x14ac:dyDescent="0.25">
      <c r="A34" s="4"/>
      <c r="B34" s="4">
        <v>2</v>
      </c>
      <c r="C34" s="4">
        <v>5</v>
      </c>
      <c r="D34" s="1" t="s">
        <v>52</v>
      </c>
      <c r="E34" s="13" t="s">
        <v>11</v>
      </c>
      <c r="F34" s="1" t="s">
        <v>5</v>
      </c>
      <c r="G34" s="1">
        <v>2006</v>
      </c>
      <c r="H34" s="5">
        <v>91</v>
      </c>
      <c r="I34" s="5">
        <v>90</v>
      </c>
      <c r="J34" s="5">
        <v>86</v>
      </c>
      <c r="K34" s="8">
        <f t="shared" si="1"/>
        <v>267</v>
      </c>
      <c r="L34" s="4"/>
    </row>
    <row r="35" spans="1:12" s="12" customFormat="1" hidden="1" x14ac:dyDescent="0.25">
      <c r="A35" s="4"/>
      <c r="B35" s="4">
        <v>2</v>
      </c>
      <c r="C35" s="4">
        <v>6</v>
      </c>
      <c r="D35" s="1" t="s">
        <v>53</v>
      </c>
      <c r="E35" s="13" t="s">
        <v>11</v>
      </c>
      <c r="F35" s="1" t="s">
        <v>5</v>
      </c>
      <c r="G35" s="1">
        <v>2007</v>
      </c>
      <c r="H35" s="5">
        <v>89</v>
      </c>
      <c r="I35" s="5">
        <v>80</v>
      </c>
      <c r="J35" s="5">
        <v>86</v>
      </c>
      <c r="K35" s="8">
        <f t="shared" si="1"/>
        <v>255</v>
      </c>
      <c r="L35" s="4"/>
    </row>
    <row r="36" spans="1:12" s="12" customFormat="1" x14ac:dyDescent="0.25">
      <c r="A36" s="1"/>
      <c r="B36" s="4">
        <v>0</v>
      </c>
      <c r="C36" s="4">
        <v>6</v>
      </c>
      <c r="D36" s="11" t="s">
        <v>79</v>
      </c>
      <c r="E36" s="13" t="s">
        <v>12</v>
      </c>
      <c r="F36" s="11" t="s">
        <v>6</v>
      </c>
      <c r="G36" s="11">
        <v>2004</v>
      </c>
      <c r="H36" s="4">
        <v>84</v>
      </c>
      <c r="I36" s="4">
        <v>82</v>
      </c>
      <c r="J36" s="4">
        <v>82</v>
      </c>
      <c r="K36" s="8">
        <f t="shared" si="1"/>
        <v>248</v>
      </c>
      <c r="L36" s="4">
        <v>13</v>
      </c>
    </row>
    <row r="37" spans="1:12" s="12" customFormat="1" x14ac:dyDescent="0.25">
      <c r="A37" s="4"/>
      <c r="B37" s="4" t="s">
        <v>73</v>
      </c>
      <c r="C37" s="4">
        <v>4</v>
      </c>
      <c r="D37" s="1" t="s">
        <v>55</v>
      </c>
      <c r="E37" s="13" t="s">
        <v>12</v>
      </c>
      <c r="F37" s="1" t="s">
        <v>5</v>
      </c>
      <c r="G37" s="1">
        <v>2009</v>
      </c>
      <c r="H37" s="5">
        <v>82</v>
      </c>
      <c r="I37" s="5">
        <v>81</v>
      </c>
      <c r="J37" s="5">
        <v>71</v>
      </c>
      <c r="K37" s="8">
        <f t="shared" si="1"/>
        <v>234</v>
      </c>
      <c r="L37" s="4">
        <v>14</v>
      </c>
    </row>
    <row r="38" spans="1:12" s="12" customFormat="1" x14ac:dyDescent="0.25">
      <c r="A38" s="1"/>
      <c r="B38" s="4">
        <v>0</v>
      </c>
      <c r="C38" s="4">
        <v>2</v>
      </c>
      <c r="D38" s="11" t="s">
        <v>76</v>
      </c>
      <c r="E38" s="13" t="s">
        <v>12</v>
      </c>
      <c r="F38" s="11" t="s">
        <v>6</v>
      </c>
      <c r="G38" s="11">
        <v>2003</v>
      </c>
      <c r="H38" s="4">
        <v>77</v>
      </c>
      <c r="I38" s="4">
        <v>79</v>
      </c>
      <c r="J38" s="4">
        <v>78</v>
      </c>
      <c r="K38" s="8">
        <v>232</v>
      </c>
      <c r="L38" s="4">
        <v>15</v>
      </c>
    </row>
    <row r="39" spans="1:12" s="12" customFormat="1" x14ac:dyDescent="0.25">
      <c r="A39" s="4"/>
      <c r="B39" s="4">
        <v>3</v>
      </c>
      <c r="C39" s="4">
        <v>7</v>
      </c>
      <c r="D39" s="1" t="s">
        <v>58</v>
      </c>
      <c r="E39" s="13" t="s">
        <v>12</v>
      </c>
      <c r="F39" s="1" t="s">
        <v>6</v>
      </c>
      <c r="G39" s="1">
        <v>2007</v>
      </c>
      <c r="H39" s="5">
        <v>81</v>
      </c>
      <c r="I39" s="5">
        <v>72</v>
      </c>
      <c r="J39" s="5">
        <v>77</v>
      </c>
      <c r="K39" s="8">
        <f t="shared" ref="K39:K45" si="2">SUM(H39:J39)</f>
        <v>230</v>
      </c>
      <c r="L39" s="4">
        <v>16</v>
      </c>
    </row>
    <row r="40" spans="1:12" s="12" customFormat="1" x14ac:dyDescent="0.25">
      <c r="A40" s="1"/>
      <c r="B40" s="4">
        <v>0</v>
      </c>
      <c r="C40" s="4">
        <v>1</v>
      </c>
      <c r="D40" s="1" t="s">
        <v>42</v>
      </c>
      <c r="E40" s="13" t="s">
        <v>12</v>
      </c>
      <c r="F40" s="1" t="s">
        <v>4</v>
      </c>
      <c r="G40" s="1">
        <v>2008</v>
      </c>
      <c r="H40" s="4">
        <v>76</v>
      </c>
      <c r="I40" s="4">
        <v>72</v>
      </c>
      <c r="J40" s="4">
        <v>81</v>
      </c>
      <c r="K40" s="8">
        <f t="shared" si="2"/>
        <v>229</v>
      </c>
      <c r="L40" s="4">
        <v>17</v>
      </c>
    </row>
    <row r="41" spans="1:12" s="12" customFormat="1" x14ac:dyDescent="0.25">
      <c r="A41" s="1"/>
      <c r="B41" s="4">
        <v>3</v>
      </c>
      <c r="C41" s="4">
        <v>1</v>
      </c>
      <c r="D41" s="1" t="s">
        <v>30</v>
      </c>
      <c r="E41" s="13" t="s">
        <v>12</v>
      </c>
      <c r="F41" s="1" t="s">
        <v>4</v>
      </c>
      <c r="G41" s="1">
        <v>2006</v>
      </c>
      <c r="H41" s="4">
        <v>76</v>
      </c>
      <c r="I41" s="4">
        <v>75</v>
      </c>
      <c r="J41" s="4">
        <v>78</v>
      </c>
      <c r="K41" s="8">
        <f t="shared" si="2"/>
        <v>229</v>
      </c>
      <c r="L41" s="4">
        <v>18</v>
      </c>
    </row>
    <row r="42" spans="1:12" s="12" customFormat="1" hidden="1" x14ac:dyDescent="0.25">
      <c r="A42" s="4"/>
      <c r="B42" s="4"/>
      <c r="C42" s="4"/>
      <c r="D42" s="1"/>
      <c r="E42" s="14"/>
      <c r="F42" s="1"/>
      <c r="G42" s="1"/>
      <c r="H42" s="5"/>
      <c r="I42" s="5"/>
      <c r="J42" s="5"/>
      <c r="K42" s="8">
        <f t="shared" si="2"/>
        <v>0</v>
      </c>
      <c r="L42" s="4"/>
    </row>
    <row r="43" spans="1:12" s="12" customFormat="1" x14ac:dyDescent="0.25">
      <c r="A43" s="4"/>
      <c r="B43" s="4">
        <v>3</v>
      </c>
      <c r="C43" s="4">
        <v>6</v>
      </c>
      <c r="D43" s="1" t="s">
        <v>74</v>
      </c>
      <c r="E43" s="13" t="s">
        <v>12</v>
      </c>
      <c r="F43" s="1" t="s">
        <v>5</v>
      </c>
      <c r="G43" s="1">
        <v>2007</v>
      </c>
      <c r="H43" s="5">
        <v>78</v>
      </c>
      <c r="I43" s="5">
        <v>66</v>
      </c>
      <c r="J43" s="5">
        <v>72</v>
      </c>
      <c r="K43" s="8">
        <f t="shared" si="2"/>
        <v>216</v>
      </c>
      <c r="L43" s="4">
        <v>19</v>
      </c>
    </row>
    <row r="44" spans="1:12" s="12" customFormat="1" x14ac:dyDescent="0.25">
      <c r="A44" s="4"/>
      <c r="B44" s="4">
        <v>3</v>
      </c>
      <c r="C44" s="4">
        <v>5</v>
      </c>
      <c r="D44" s="1" t="s">
        <v>54</v>
      </c>
      <c r="E44" s="13" t="s">
        <v>12</v>
      </c>
      <c r="F44" s="1" t="s">
        <v>5</v>
      </c>
      <c r="G44" s="1">
        <v>2007</v>
      </c>
      <c r="H44" s="5">
        <v>75</v>
      </c>
      <c r="I44" s="5">
        <v>65</v>
      </c>
      <c r="J44" s="5">
        <v>75</v>
      </c>
      <c r="K44" s="8">
        <f t="shared" si="2"/>
        <v>215</v>
      </c>
      <c r="L44" s="4">
        <v>20</v>
      </c>
    </row>
    <row r="45" spans="1:12" s="12" customFormat="1" x14ac:dyDescent="0.25">
      <c r="A45" s="4"/>
      <c r="B45" s="4">
        <v>3</v>
      </c>
      <c r="C45" s="4">
        <v>4</v>
      </c>
      <c r="D45" s="1" t="s">
        <v>40</v>
      </c>
      <c r="E45" s="13" t="s">
        <v>12</v>
      </c>
      <c r="F45" s="1" t="s">
        <v>4</v>
      </c>
      <c r="G45" s="1">
        <v>2007</v>
      </c>
      <c r="H45" s="5">
        <v>50</v>
      </c>
      <c r="I45" s="5">
        <v>57</v>
      </c>
      <c r="J45" s="5">
        <v>44</v>
      </c>
      <c r="K45" s="8">
        <f t="shared" si="2"/>
        <v>151</v>
      </c>
      <c r="L45" s="4">
        <v>21</v>
      </c>
    </row>
  </sheetData>
  <autoFilter ref="A4:L42">
    <filterColumn colId="4">
      <filters>
        <filter val="v"/>
      </filters>
    </filterColumn>
    <sortState ref="A5:L45">
      <sortCondition descending="1" ref="K4:K42"/>
    </sortState>
  </autoFilter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scale="8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32"/>
  <sheetViews>
    <sheetView zoomScaleNormal="100" workbookViewId="0">
      <pane ySplit="4" topLeftCell="A5" activePane="bottomLeft" state="frozen"/>
      <selection activeCell="K5" sqref="K5:K57"/>
      <selection pane="bottomLeft" activeCell="L32" sqref="L32"/>
    </sheetView>
  </sheetViews>
  <sheetFormatPr defaultRowHeight="15" x14ac:dyDescent="0.25"/>
  <cols>
    <col min="2" max="2" width="9.140625" style="6"/>
    <col min="3" max="3" width="9.140625" style="12"/>
    <col min="4" max="4" width="29" bestFit="1" customWidth="1"/>
    <col min="5" max="5" width="11.42578125" bestFit="1" customWidth="1"/>
    <col min="6" max="6" width="11.7109375" bestFit="1" customWidth="1"/>
    <col min="7" max="7" width="14.85546875" bestFit="1" customWidth="1"/>
    <col min="8" max="10" width="8.7109375" style="12" customWidth="1"/>
    <col min="11" max="11" width="9.140625" style="7"/>
    <col min="12" max="12" width="9.140625" style="10"/>
  </cols>
  <sheetData>
    <row r="1" spans="1:12" x14ac:dyDescent="0.25">
      <c r="A1" s="22" t="str">
        <f>Atbalsts!A1</f>
        <v>Dobeles sporta skolas atklātais čempionāts 23.11.2019.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s="3" customFormat="1" x14ac:dyDescent="0.25">
      <c r="A4" s="4" t="s">
        <v>0</v>
      </c>
      <c r="B4" s="4" t="s">
        <v>9</v>
      </c>
      <c r="C4" s="4" t="s">
        <v>21</v>
      </c>
      <c r="D4" s="4" t="s">
        <v>1</v>
      </c>
      <c r="E4" s="4" t="s">
        <v>10</v>
      </c>
      <c r="F4" s="4" t="s">
        <v>2</v>
      </c>
      <c r="G4" s="4" t="s">
        <v>3</v>
      </c>
      <c r="H4" s="5" t="s">
        <v>17</v>
      </c>
      <c r="I4" s="5" t="s">
        <v>15</v>
      </c>
      <c r="J4" s="5" t="s">
        <v>16</v>
      </c>
      <c r="K4" s="8" t="s">
        <v>7</v>
      </c>
      <c r="L4" s="4" t="s">
        <v>8</v>
      </c>
    </row>
    <row r="5" spans="1:12" s="12" customFormat="1" x14ac:dyDescent="0.25">
      <c r="A5" s="4"/>
      <c r="B5" s="4">
        <v>1</v>
      </c>
      <c r="C5" s="4">
        <v>2</v>
      </c>
      <c r="D5" s="1" t="s">
        <v>23</v>
      </c>
      <c r="E5" s="13" t="s">
        <v>11</v>
      </c>
      <c r="F5" s="1" t="s">
        <v>4</v>
      </c>
      <c r="G5" s="1">
        <v>2005</v>
      </c>
      <c r="H5" s="5">
        <v>88</v>
      </c>
      <c r="I5" s="5">
        <v>95</v>
      </c>
      <c r="J5" s="5">
        <v>93</v>
      </c>
      <c r="K5" s="8">
        <f t="shared" ref="K5:K26" si="0">SUM(H5:J5)</f>
        <v>276</v>
      </c>
      <c r="L5" s="4">
        <v>1</v>
      </c>
    </row>
    <row r="6" spans="1:12" s="9" customFormat="1" x14ac:dyDescent="0.25">
      <c r="A6" s="4"/>
      <c r="B6" s="4">
        <v>3</v>
      </c>
      <c r="C6" s="4">
        <v>8</v>
      </c>
      <c r="D6" s="1" t="s">
        <v>75</v>
      </c>
      <c r="E6" s="13" t="s">
        <v>11</v>
      </c>
      <c r="F6" s="1" t="s">
        <v>6</v>
      </c>
      <c r="G6" s="1">
        <v>2005</v>
      </c>
      <c r="H6" s="5">
        <v>83</v>
      </c>
      <c r="I6" s="5">
        <v>97</v>
      </c>
      <c r="J6" s="5">
        <v>84</v>
      </c>
      <c r="K6" s="8">
        <f t="shared" si="0"/>
        <v>264</v>
      </c>
      <c r="L6" s="4">
        <v>2</v>
      </c>
    </row>
    <row r="7" spans="1:12" s="9" customFormat="1" x14ac:dyDescent="0.25">
      <c r="A7" s="4"/>
      <c r="B7" s="4">
        <v>2</v>
      </c>
      <c r="C7" s="4">
        <v>2</v>
      </c>
      <c r="D7" s="1" t="s">
        <v>25</v>
      </c>
      <c r="E7" s="13" t="s">
        <v>11</v>
      </c>
      <c r="F7" s="1" t="s">
        <v>4</v>
      </c>
      <c r="G7" s="1">
        <v>2005</v>
      </c>
      <c r="H7" s="5">
        <f>89</f>
        <v>89</v>
      </c>
      <c r="I7" s="5">
        <v>90</v>
      </c>
      <c r="J7" s="5">
        <v>83</v>
      </c>
      <c r="K7" s="8">
        <f t="shared" si="0"/>
        <v>262</v>
      </c>
      <c r="L7" s="4">
        <v>3</v>
      </c>
    </row>
    <row r="8" spans="1:12" s="9" customFormat="1" x14ac:dyDescent="0.25">
      <c r="A8" s="4"/>
      <c r="B8" s="4">
        <v>1</v>
      </c>
      <c r="C8" s="4">
        <v>3</v>
      </c>
      <c r="D8" s="1" t="s">
        <v>24</v>
      </c>
      <c r="E8" s="13" t="s">
        <v>11</v>
      </c>
      <c r="F8" s="1" t="s">
        <v>4</v>
      </c>
      <c r="G8" s="1">
        <v>2005</v>
      </c>
      <c r="H8" s="5">
        <v>79</v>
      </c>
      <c r="I8" s="5">
        <v>93</v>
      </c>
      <c r="J8" s="5">
        <v>76</v>
      </c>
      <c r="K8" s="8">
        <f t="shared" si="0"/>
        <v>248</v>
      </c>
      <c r="L8" s="4">
        <v>4</v>
      </c>
    </row>
    <row r="9" spans="1:12" s="12" customFormat="1" x14ac:dyDescent="0.25">
      <c r="A9" s="1"/>
      <c r="B9" s="4">
        <v>2</v>
      </c>
      <c r="C9" s="4">
        <v>1</v>
      </c>
      <c r="D9" s="1" t="s">
        <v>72</v>
      </c>
      <c r="E9" s="13" t="s">
        <v>11</v>
      </c>
      <c r="F9" s="1" t="s">
        <v>4</v>
      </c>
      <c r="G9" s="1">
        <v>2005</v>
      </c>
      <c r="H9" s="4">
        <v>79</v>
      </c>
      <c r="I9" s="4">
        <v>95</v>
      </c>
      <c r="J9" s="4">
        <v>73</v>
      </c>
      <c r="K9" s="8">
        <f t="shared" si="0"/>
        <v>247</v>
      </c>
      <c r="L9" s="4">
        <v>5</v>
      </c>
    </row>
    <row r="10" spans="1:12" s="12" customFormat="1" hidden="1" x14ac:dyDescent="0.25">
      <c r="A10" s="4"/>
      <c r="B10" s="4">
        <v>0</v>
      </c>
      <c r="C10" s="4">
        <v>6</v>
      </c>
      <c r="D10" s="1" t="s">
        <v>41</v>
      </c>
      <c r="E10" s="13" t="s">
        <v>12</v>
      </c>
      <c r="F10" s="1" t="s">
        <v>4</v>
      </c>
      <c r="G10" s="1">
        <v>2008</v>
      </c>
      <c r="H10" s="5">
        <v>77</v>
      </c>
      <c r="I10" s="5">
        <v>93</v>
      </c>
      <c r="J10" s="5">
        <f>29+25</f>
        <v>54</v>
      </c>
      <c r="K10" s="8">
        <f t="shared" si="0"/>
        <v>224</v>
      </c>
      <c r="L10" s="4"/>
    </row>
    <row r="11" spans="1:12" s="12" customFormat="1" x14ac:dyDescent="0.25">
      <c r="A11" s="4"/>
      <c r="B11" s="4">
        <v>3</v>
      </c>
      <c r="C11" s="4">
        <v>3</v>
      </c>
      <c r="D11" s="1" t="s">
        <v>32</v>
      </c>
      <c r="E11" s="13" t="s">
        <v>11</v>
      </c>
      <c r="F11" s="1" t="s">
        <v>4</v>
      </c>
      <c r="G11" s="1">
        <v>2006</v>
      </c>
      <c r="H11" s="5">
        <v>88</v>
      </c>
      <c r="I11" s="5">
        <v>88</v>
      </c>
      <c r="J11" s="5">
        <v>70</v>
      </c>
      <c r="K11" s="8">
        <f t="shared" si="0"/>
        <v>246</v>
      </c>
      <c r="L11" s="4">
        <v>6</v>
      </c>
    </row>
    <row r="12" spans="1:12" hidden="1" x14ac:dyDescent="0.25">
      <c r="A12" s="4"/>
      <c r="B12" s="4">
        <v>0</v>
      </c>
      <c r="C12" s="4">
        <v>5</v>
      </c>
      <c r="D12" s="1" t="s">
        <v>31</v>
      </c>
      <c r="E12" s="13" t="s">
        <v>12</v>
      </c>
      <c r="F12" s="1" t="s">
        <v>4</v>
      </c>
      <c r="G12" s="1">
        <v>2006</v>
      </c>
      <c r="H12" s="5">
        <f>100-8-16</f>
        <v>76</v>
      </c>
      <c r="I12" s="5">
        <f>100-16</f>
        <v>84</v>
      </c>
      <c r="J12" s="5">
        <f>100-21-16</f>
        <v>63</v>
      </c>
      <c r="K12" s="8">
        <f t="shared" si="0"/>
        <v>223</v>
      </c>
      <c r="L12" s="4"/>
    </row>
    <row r="13" spans="1:12" s="12" customFormat="1" hidden="1" x14ac:dyDescent="0.25">
      <c r="A13" s="4"/>
      <c r="B13" s="4">
        <v>3</v>
      </c>
      <c r="C13" s="4">
        <v>2</v>
      </c>
      <c r="D13" s="1" t="s">
        <v>26</v>
      </c>
      <c r="E13" s="13" t="s">
        <v>12</v>
      </c>
      <c r="F13" s="1" t="s">
        <v>4</v>
      </c>
      <c r="G13" s="1">
        <v>2006</v>
      </c>
      <c r="H13" s="5">
        <v>84</v>
      </c>
      <c r="I13" s="5">
        <v>89</v>
      </c>
      <c r="J13" s="5">
        <v>75</v>
      </c>
      <c r="K13" s="8">
        <f t="shared" si="0"/>
        <v>248</v>
      </c>
      <c r="L13" s="4"/>
    </row>
    <row r="14" spans="1:12" hidden="1" x14ac:dyDescent="0.25">
      <c r="A14" s="1"/>
      <c r="B14" s="4">
        <v>3</v>
      </c>
      <c r="C14" s="4">
        <v>1</v>
      </c>
      <c r="D14" s="1" t="s">
        <v>30</v>
      </c>
      <c r="E14" s="13" t="s">
        <v>12</v>
      </c>
      <c r="F14" s="1" t="s">
        <v>4</v>
      </c>
      <c r="G14" s="1">
        <v>2006</v>
      </c>
      <c r="H14" s="4">
        <v>77</v>
      </c>
      <c r="I14" s="4">
        <v>76</v>
      </c>
      <c r="J14" s="4">
        <v>57</v>
      </c>
      <c r="K14" s="8">
        <f t="shared" si="0"/>
        <v>210</v>
      </c>
      <c r="L14" s="4"/>
    </row>
    <row r="15" spans="1:12" s="9" customFormat="1" x14ac:dyDescent="0.25">
      <c r="A15" s="4"/>
      <c r="B15" s="4">
        <v>3</v>
      </c>
      <c r="C15" s="4">
        <v>4</v>
      </c>
      <c r="D15" s="1" t="s">
        <v>35</v>
      </c>
      <c r="E15" s="13" t="s">
        <v>11</v>
      </c>
      <c r="F15" s="1" t="s">
        <v>6</v>
      </c>
      <c r="G15" s="1">
        <v>2005</v>
      </c>
      <c r="H15" s="5">
        <v>80</v>
      </c>
      <c r="I15" s="5">
        <v>85</v>
      </c>
      <c r="J15" s="5">
        <v>75</v>
      </c>
      <c r="K15" s="8">
        <f t="shared" si="0"/>
        <v>240</v>
      </c>
      <c r="L15" s="4">
        <v>7</v>
      </c>
    </row>
    <row r="16" spans="1:12" s="9" customFormat="1" hidden="1" x14ac:dyDescent="0.25">
      <c r="A16" s="4"/>
      <c r="B16" s="4">
        <v>1</v>
      </c>
      <c r="C16" s="4">
        <v>7</v>
      </c>
      <c r="D16" s="1" t="s">
        <v>59</v>
      </c>
      <c r="E16" s="13" t="s">
        <v>12</v>
      </c>
      <c r="F16" s="1" t="s">
        <v>6</v>
      </c>
      <c r="G16" s="1"/>
      <c r="H16" s="5">
        <v>90</v>
      </c>
      <c r="I16" s="5">
        <v>97</v>
      </c>
      <c r="J16" s="5">
        <v>70</v>
      </c>
      <c r="K16" s="8">
        <f t="shared" si="0"/>
        <v>257</v>
      </c>
      <c r="L16" s="4"/>
    </row>
    <row r="17" spans="1:12" s="12" customFormat="1" hidden="1" x14ac:dyDescent="0.25">
      <c r="A17" s="1"/>
      <c r="B17" s="4">
        <v>2</v>
      </c>
      <c r="C17" s="4">
        <v>8</v>
      </c>
      <c r="D17" s="1" t="s">
        <v>27</v>
      </c>
      <c r="E17" s="13" t="s">
        <v>12</v>
      </c>
      <c r="F17" s="1" t="s">
        <v>6</v>
      </c>
      <c r="G17" s="1"/>
      <c r="H17" s="4">
        <v>86</v>
      </c>
      <c r="I17" s="4">
        <v>94</v>
      </c>
      <c r="J17" s="4">
        <v>75</v>
      </c>
      <c r="K17" s="8">
        <f t="shared" si="0"/>
        <v>255</v>
      </c>
      <c r="L17" s="4"/>
    </row>
    <row r="18" spans="1:12" s="12" customFormat="1" x14ac:dyDescent="0.25">
      <c r="A18" s="4"/>
      <c r="B18" s="4">
        <v>2</v>
      </c>
      <c r="C18" s="4">
        <v>3</v>
      </c>
      <c r="D18" s="1" t="s">
        <v>37</v>
      </c>
      <c r="E18" s="13" t="s">
        <v>11</v>
      </c>
      <c r="F18" s="1" t="s">
        <v>4</v>
      </c>
      <c r="G18" s="1">
        <v>2006</v>
      </c>
      <c r="H18" s="5">
        <v>67</v>
      </c>
      <c r="I18" s="5">
        <v>93</v>
      </c>
      <c r="J18" s="5">
        <v>76</v>
      </c>
      <c r="K18" s="8">
        <f t="shared" si="0"/>
        <v>236</v>
      </c>
      <c r="L18" s="4">
        <v>8</v>
      </c>
    </row>
    <row r="19" spans="1:12" s="9" customFormat="1" x14ac:dyDescent="0.25">
      <c r="A19" s="4"/>
      <c r="B19" s="4">
        <v>2</v>
      </c>
      <c r="C19" s="4">
        <v>9</v>
      </c>
      <c r="D19" s="1" t="s">
        <v>68</v>
      </c>
      <c r="E19" s="13" t="s">
        <v>11</v>
      </c>
      <c r="F19" s="1" t="s">
        <v>63</v>
      </c>
      <c r="G19" s="1">
        <v>2005</v>
      </c>
      <c r="H19" s="5">
        <v>81</v>
      </c>
      <c r="I19" s="5">
        <v>94</v>
      </c>
      <c r="J19" s="5">
        <f>29+32</f>
        <v>61</v>
      </c>
      <c r="K19" s="8">
        <f t="shared" si="0"/>
        <v>236</v>
      </c>
      <c r="L19" s="4">
        <v>9</v>
      </c>
    </row>
    <row r="20" spans="1:12" s="9" customFormat="1" hidden="1" x14ac:dyDescent="0.25">
      <c r="A20" s="4"/>
      <c r="B20" s="4">
        <v>3</v>
      </c>
      <c r="C20" s="4">
        <v>7</v>
      </c>
      <c r="D20" s="1" t="s">
        <v>58</v>
      </c>
      <c r="E20" s="13" t="s">
        <v>12</v>
      </c>
      <c r="F20" s="1" t="s">
        <v>6</v>
      </c>
      <c r="G20" s="1"/>
      <c r="H20" s="5">
        <f>30+14</f>
        <v>44</v>
      </c>
      <c r="I20" s="5">
        <v>81</v>
      </c>
      <c r="J20" s="5">
        <f>20+14</f>
        <v>34</v>
      </c>
      <c r="K20" s="8">
        <f t="shared" si="0"/>
        <v>159</v>
      </c>
      <c r="L20" s="4"/>
    </row>
    <row r="21" spans="1:12" s="12" customFormat="1" hidden="1" x14ac:dyDescent="0.25">
      <c r="A21" s="4"/>
      <c r="B21" s="4"/>
      <c r="C21" s="4"/>
      <c r="D21" s="1" t="s">
        <v>61</v>
      </c>
      <c r="E21" s="13" t="s">
        <v>12</v>
      </c>
      <c r="F21" s="1" t="s">
        <v>6</v>
      </c>
      <c r="G21" s="1">
        <v>2004</v>
      </c>
      <c r="H21" s="5"/>
      <c r="I21" s="5"/>
      <c r="J21" s="5"/>
      <c r="K21" s="8">
        <f t="shared" si="0"/>
        <v>0</v>
      </c>
      <c r="L21" s="4"/>
    </row>
    <row r="22" spans="1:12" x14ac:dyDescent="0.25">
      <c r="A22" s="4"/>
      <c r="B22" s="4">
        <v>1</v>
      </c>
      <c r="C22" s="4">
        <v>8</v>
      </c>
      <c r="D22" s="1" t="s">
        <v>57</v>
      </c>
      <c r="E22" s="13" t="s">
        <v>11</v>
      </c>
      <c r="F22" s="1" t="s">
        <v>6</v>
      </c>
      <c r="G22" s="1">
        <v>2007</v>
      </c>
      <c r="H22" s="5">
        <v>73</v>
      </c>
      <c r="I22" s="5">
        <v>93</v>
      </c>
      <c r="J22" s="5">
        <v>60</v>
      </c>
      <c r="K22" s="8">
        <f t="shared" si="0"/>
        <v>226</v>
      </c>
      <c r="L22" s="4">
        <v>10</v>
      </c>
    </row>
    <row r="23" spans="1:12" x14ac:dyDescent="0.25">
      <c r="A23" s="4"/>
      <c r="B23" s="4">
        <v>2</v>
      </c>
      <c r="C23" s="4">
        <v>6</v>
      </c>
      <c r="D23" s="1" t="s">
        <v>53</v>
      </c>
      <c r="E23" s="13" t="s">
        <v>11</v>
      </c>
      <c r="F23" s="1" t="s">
        <v>5</v>
      </c>
      <c r="G23" s="1">
        <v>2007</v>
      </c>
      <c r="H23" s="5">
        <v>78</v>
      </c>
      <c r="I23" s="5">
        <v>89</v>
      </c>
      <c r="J23" s="5">
        <f>3+14+8+33</f>
        <v>58</v>
      </c>
      <c r="K23" s="8">
        <f t="shared" si="0"/>
        <v>225</v>
      </c>
      <c r="L23" s="4">
        <v>11</v>
      </c>
    </row>
    <row r="24" spans="1:12" s="12" customFormat="1" x14ac:dyDescent="0.25">
      <c r="A24" s="4"/>
      <c r="B24" s="4">
        <v>2</v>
      </c>
      <c r="C24" s="4">
        <v>5</v>
      </c>
      <c r="D24" s="1" t="s">
        <v>52</v>
      </c>
      <c r="E24" s="13" t="s">
        <v>11</v>
      </c>
      <c r="F24" s="1" t="s">
        <v>5</v>
      </c>
      <c r="G24" s="1">
        <v>2006</v>
      </c>
      <c r="H24" s="5">
        <v>73</v>
      </c>
      <c r="I24" s="5">
        <v>91</v>
      </c>
      <c r="J24" s="5">
        <f>100-28-16</f>
        <v>56</v>
      </c>
      <c r="K24" s="8">
        <f t="shared" si="0"/>
        <v>220</v>
      </c>
      <c r="L24" s="4">
        <v>12</v>
      </c>
    </row>
    <row r="25" spans="1:12" s="12" customFormat="1" hidden="1" x14ac:dyDescent="0.25">
      <c r="A25" s="4"/>
      <c r="B25" s="4">
        <v>1</v>
      </c>
      <c r="C25" s="4">
        <v>9</v>
      </c>
      <c r="D25" s="1" t="s">
        <v>67</v>
      </c>
      <c r="E25" s="13" t="s">
        <v>12</v>
      </c>
      <c r="F25" s="1" t="s">
        <v>63</v>
      </c>
      <c r="G25" s="1">
        <v>2007</v>
      </c>
      <c r="H25" s="5">
        <f>100-22-15</f>
        <v>63</v>
      </c>
      <c r="I25" s="5">
        <v>85</v>
      </c>
      <c r="J25" s="5">
        <f>100-41-31</f>
        <v>28</v>
      </c>
      <c r="K25" s="8">
        <f t="shared" si="0"/>
        <v>176</v>
      </c>
      <c r="L25" s="4"/>
    </row>
    <row r="26" spans="1:12" s="12" customFormat="1" hidden="1" x14ac:dyDescent="0.25">
      <c r="A26" s="4"/>
      <c r="B26" s="4">
        <v>3</v>
      </c>
      <c r="C26" s="4">
        <v>10</v>
      </c>
      <c r="D26" s="1" t="s">
        <v>65</v>
      </c>
      <c r="E26" s="13" t="s">
        <v>12</v>
      </c>
      <c r="F26" s="1" t="s">
        <v>63</v>
      </c>
      <c r="G26" s="1">
        <v>2006</v>
      </c>
      <c r="H26" s="5">
        <v>79</v>
      </c>
      <c r="I26" s="5">
        <v>83</v>
      </c>
      <c r="J26" s="5">
        <v>69</v>
      </c>
      <c r="K26" s="8">
        <f t="shared" si="0"/>
        <v>231</v>
      </c>
      <c r="L26" s="4"/>
    </row>
    <row r="27" spans="1:12" s="12" customFormat="1" x14ac:dyDescent="0.25">
      <c r="A27" s="4"/>
      <c r="B27" s="4">
        <v>3</v>
      </c>
      <c r="C27" s="4">
        <v>9</v>
      </c>
      <c r="D27" s="1" t="s">
        <v>66</v>
      </c>
      <c r="E27" s="13" t="s">
        <v>11</v>
      </c>
      <c r="F27" s="1" t="s">
        <v>63</v>
      </c>
      <c r="G27" s="1">
        <v>2007</v>
      </c>
      <c r="H27" s="5">
        <v>68</v>
      </c>
      <c r="I27" s="5">
        <v>88</v>
      </c>
      <c r="J27" s="5">
        <f>60</f>
        <v>60</v>
      </c>
      <c r="K27" s="8">
        <v>216</v>
      </c>
      <c r="L27" s="4">
        <v>13</v>
      </c>
    </row>
    <row r="28" spans="1:12" s="12" customFormat="1" x14ac:dyDescent="0.25">
      <c r="A28" s="4"/>
      <c r="B28" s="4">
        <v>2</v>
      </c>
      <c r="C28" s="4">
        <v>7</v>
      </c>
      <c r="D28" s="1" t="s">
        <v>60</v>
      </c>
      <c r="E28" s="13" t="s">
        <v>11</v>
      </c>
      <c r="F28" s="1" t="s">
        <v>6</v>
      </c>
      <c r="G28" s="1">
        <v>2006</v>
      </c>
      <c r="H28" s="5">
        <v>61</v>
      </c>
      <c r="I28" s="5">
        <v>91</v>
      </c>
      <c r="J28" s="5">
        <v>51</v>
      </c>
      <c r="K28" s="8">
        <f>SUM(H28:J28)</f>
        <v>203</v>
      </c>
      <c r="L28" s="4">
        <v>14</v>
      </c>
    </row>
    <row r="29" spans="1:12" s="12" customFormat="1" x14ac:dyDescent="0.25">
      <c r="A29" s="4"/>
      <c r="B29" s="4">
        <v>1</v>
      </c>
      <c r="C29" s="4">
        <v>1</v>
      </c>
      <c r="D29" s="1" t="s">
        <v>39</v>
      </c>
      <c r="E29" s="13" t="s">
        <v>11</v>
      </c>
      <c r="F29" s="1" t="s">
        <v>4</v>
      </c>
      <c r="G29" s="1">
        <v>2007</v>
      </c>
      <c r="H29" s="5">
        <v>71</v>
      </c>
      <c r="I29" s="5">
        <f>100-22-23</f>
        <v>55</v>
      </c>
      <c r="J29" s="5">
        <v>24</v>
      </c>
      <c r="K29" s="8">
        <f>SUM(H29:J29)</f>
        <v>150</v>
      </c>
      <c r="L29" s="4">
        <v>15</v>
      </c>
    </row>
    <row r="30" spans="1:12" s="12" customFormat="1" hidden="1" x14ac:dyDescent="0.25">
      <c r="A30" s="4"/>
      <c r="B30" s="4">
        <v>1</v>
      </c>
      <c r="C30" s="4">
        <v>5</v>
      </c>
      <c r="D30" s="1" t="s">
        <v>20</v>
      </c>
      <c r="E30" s="13" t="s">
        <v>12</v>
      </c>
      <c r="F30" s="1" t="s">
        <v>5</v>
      </c>
      <c r="G30" s="1">
        <v>2005</v>
      </c>
      <c r="H30" s="5">
        <v>85</v>
      </c>
      <c r="I30" s="5">
        <v>94</v>
      </c>
      <c r="J30" s="5">
        <v>79</v>
      </c>
      <c r="K30" s="8">
        <f t="shared" ref="K30:K31" si="1">SUM(H30:J30)</f>
        <v>258</v>
      </c>
      <c r="L30" s="4"/>
    </row>
    <row r="31" spans="1:12" s="12" customFormat="1" hidden="1" x14ac:dyDescent="0.25">
      <c r="A31" s="4"/>
      <c r="B31" s="4">
        <v>1</v>
      </c>
      <c r="C31" s="4">
        <v>6</v>
      </c>
      <c r="D31" s="1" t="s">
        <v>28</v>
      </c>
      <c r="E31" s="13" t="s">
        <v>12</v>
      </c>
      <c r="F31" s="1" t="s">
        <v>5</v>
      </c>
      <c r="G31" s="1">
        <v>2006</v>
      </c>
      <c r="H31" s="5">
        <f>100-15-22</f>
        <v>63</v>
      </c>
      <c r="I31" s="5">
        <v>95</v>
      </c>
      <c r="J31" s="5">
        <f>100-19-21</f>
        <v>60</v>
      </c>
      <c r="K31" s="8">
        <f t="shared" si="1"/>
        <v>218</v>
      </c>
      <c r="L31" s="4"/>
    </row>
    <row r="32" spans="1:12" s="12" customFormat="1" x14ac:dyDescent="0.25">
      <c r="A32" s="4"/>
      <c r="B32" s="4"/>
      <c r="C32" s="4"/>
      <c r="D32" s="1"/>
      <c r="E32" s="16"/>
      <c r="F32" s="1"/>
      <c r="G32" s="1"/>
      <c r="H32" s="5"/>
      <c r="I32" s="5"/>
      <c r="J32" s="5"/>
      <c r="K32" s="8"/>
      <c r="L32" s="4"/>
    </row>
  </sheetData>
  <autoFilter ref="A4:L31">
    <filterColumn colId="4">
      <filters>
        <filter val="s"/>
      </filters>
    </filterColumn>
    <sortState ref="A5:L29">
      <sortCondition descending="1" ref="K4:K31"/>
    </sortState>
  </autoFilter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scale="8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32"/>
  <sheetViews>
    <sheetView zoomScaleNormal="100" workbookViewId="0">
      <pane ySplit="4" topLeftCell="A5" activePane="bottomLeft" state="frozen"/>
      <selection activeCell="K5" sqref="K5:K57"/>
      <selection pane="bottomLeft" activeCell="G32" sqref="G32"/>
    </sheetView>
  </sheetViews>
  <sheetFormatPr defaultRowHeight="15" x14ac:dyDescent="0.25"/>
  <cols>
    <col min="2" max="3" width="9.140625" style="12"/>
    <col min="4" max="4" width="29" bestFit="1" customWidth="1"/>
    <col min="5" max="5" width="11.42578125" bestFit="1" customWidth="1"/>
    <col min="6" max="6" width="11.7109375" bestFit="1" customWidth="1"/>
    <col min="7" max="7" width="14.85546875" bestFit="1" customWidth="1"/>
    <col min="8" max="10" width="8.7109375" style="12" customWidth="1"/>
    <col min="11" max="11" width="9.140625" style="7"/>
    <col min="12" max="12" width="9.140625" style="12"/>
  </cols>
  <sheetData>
    <row r="1" spans="1:12" x14ac:dyDescent="0.25">
      <c r="A1" s="22" t="str">
        <f>Atbalsts!A1</f>
        <v>Dobeles sporta skolas atklātais čempionāts 23.11.2019.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22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4" spans="1:12" s="12" customFormat="1" x14ac:dyDescent="0.25">
      <c r="A4" s="4" t="s">
        <v>0</v>
      </c>
      <c r="B4" s="4" t="s">
        <v>9</v>
      </c>
      <c r="C4" s="4" t="s">
        <v>21</v>
      </c>
      <c r="D4" s="4" t="s">
        <v>1</v>
      </c>
      <c r="E4" s="4" t="s">
        <v>10</v>
      </c>
      <c r="F4" s="4" t="s">
        <v>2</v>
      </c>
      <c r="G4" s="4" t="s">
        <v>3</v>
      </c>
      <c r="H4" s="5" t="s">
        <v>17</v>
      </c>
      <c r="I4" s="5" t="s">
        <v>15</v>
      </c>
      <c r="J4" s="5" t="s">
        <v>16</v>
      </c>
      <c r="K4" s="8" t="s">
        <v>7</v>
      </c>
      <c r="L4" s="4" t="s">
        <v>8</v>
      </c>
    </row>
    <row r="5" spans="1:12" s="12" customFormat="1" hidden="1" x14ac:dyDescent="0.25">
      <c r="A5" s="4"/>
      <c r="B5" s="4">
        <v>1</v>
      </c>
      <c r="C5" s="4">
        <v>2</v>
      </c>
      <c r="D5" s="1" t="s">
        <v>23</v>
      </c>
      <c r="E5" s="13" t="s">
        <v>11</v>
      </c>
      <c r="F5" s="1" t="s">
        <v>4</v>
      </c>
      <c r="G5" s="1">
        <v>2005</v>
      </c>
      <c r="H5" s="5">
        <v>88</v>
      </c>
      <c r="I5" s="5">
        <v>95</v>
      </c>
      <c r="J5" s="5">
        <v>93</v>
      </c>
      <c r="K5" s="8">
        <f t="shared" ref="K5:K9" si="0">SUM(H5:J5)</f>
        <v>276</v>
      </c>
      <c r="L5" s="4"/>
    </row>
    <row r="6" spans="1:12" s="12" customFormat="1" hidden="1" x14ac:dyDescent="0.25">
      <c r="A6" s="4"/>
      <c r="B6" s="4">
        <v>2</v>
      </c>
      <c r="C6" s="4">
        <v>2</v>
      </c>
      <c r="D6" s="1" t="s">
        <v>25</v>
      </c>
      <c r="E6" s="13" t="s">
        <v>11</v>
      </c>
      <c r="F6" s="1" t="s">
        <v>4</v>
      </c>
      <c r="G6" s="1">
        <v>2005</v>
      </c>
      <c r="H6" s="5">
        <f>89</f>
        <v>89</v>
      </c>
      <c r="I6" s="5">
        <v>90</v>
      </c>
      <c r="J6" s="5">
        <v>83</v>
      </c>
      <c r="K6" s="8">
        <f t="shared" si="0"/>
        <v>262</v>
      </c>
      <c r="L6" s="4"/>
    </row>
    <row r="7" spans="1:12" s="12" customFormat="1" hidden="1" x14ac:dyDescent="0.25">
      <c r="A7" s="4"/>
      <c r="B7" s="4">
        <v>1</v>
      </c>
      <c r="C7" s="4">
        <v>3</v>
      </c>
      <c r="D7" s="1" t="s">
        <v>24</v>
      </c>
      <c r="E7" s="13" t="s">
        <v>11</v>
      </c>
      <c r="F7" s="1" t="s">
        <v>4</v>
      </c>
      <c r="G7" s="1">
        <v>2005</v>
      </c>
      <c r="H7" s="5">
        <v>79</v>
      </c>
      <c r="I7" s="5">
        <v>93</v>
      </c>
      <c r="J7" s="5">
        <v>76</v>
      </c>
      <c r="K7" s="8">
        <f t="shared" si="0"/>
        <v>248</v>
      </c>
      <c r="L7" s="4"/>
    </row>
    <row r="8" spans="1:12" s="12" customFormat="1" hidden="1" x14ac:dyDescent="0.25">
      <c r="A8" s="1"/>
      <c r="B8" s="4">
        <v>2</v>
      </c>
      <c r="C8" s="4">
        <v>1</v>
      </c>
      <c r="D8" s="1" t="s">
        <v>72</v>
      </c>
      <c r="E8" s="13" t="s">
        <v>11</v>
      </c>
      <c r="F8" s="1" t="s">
        <v>4</v>
      </c>
      <c r="G8" s="1">
        <v>2005</v>
      </c>
      <c r="H8" s="4">
        <v>79</v>
      </c>
      <c r="I8" s="4">
        <v>95</v>
      </c>
      <c r="J8" s="4">
        <v>73</v>
      </c>
      <c r="K8" s="8">
        <f t="shared" si="0"/>
        <v>247</v>
      </c>
      <c r="L8" s="4"/>
    </row>
    <row r="9" spans="1:12" s="12" customFormat="1" hidden="1" x14ac:dyDescent="0.25">
      <c r="A9" s="4"/>
      <c r="B9" s="4">
        <v>3</v>
      </c>
      <c r="C9" s="4">
        <v>3</v>
      </c>
      <c r="D9" s="1" t="s">
        <v>32</v>
      </c>
      <c r="E9" s="13" t="s">
        <v>11</v>
      </c>
      <c r="F9" s="1" t="s">
        <v>4</v>
      </c>
      <c r="G9" s="1">
        <v>2006</v>
      </c>
      <c r="H9" s="5">
        <v>88</v>
      </c>
      <c r="I9" s="5">
        <v>88</v>
      </c>
      <c r="J9" s="5">
        <v>70</v>
      </c>
      <c r="K9" s="8">
        <f t="shared" si="0"/>
        <v>246</v>
      </c>
      <c r="L9" s="4"/>
    </row>
    <row r="10" spans="1:12" s="12" customFormat="1" x14ac:dyDescent="0.25">
      <c r="A10" s="4"/>
      <c r="B10" s="4">
        <v>1</v>
      </c>
      <c r="C10" s="4">
        <v>5</v>
      </c>
      <c r="D10" s="1" t="s">
        <v>20</v>
      </c>
      <c r="E10" s="13" t="s">
        <v>12</v>
      </c>
      <c r="F10" s="1" t="s">
        <v>5</v>
      </c>
      <c r="G10" s="1">
        <v>2005</v>
      </c>
      <c r="H10" s="5">
        <v>85</v>
      </c>
      <c r="I10" s="5">
        <v>94</v>
      </c>
      <c r="J10" s="5">
        <v>79</v>
      </c>
      <c r="K10" s="8">
        <f t="shared" ref="K10:K31" si="1">SUM(H10:J10)</f>
        <v>258</v>
      </c>
      <c r="L10" s="4">
        <v>1</v>
      </c>
    </row>
    <row r="11" spans="1:12" s="12" customFormat="1" hidden="1" x14ac:dyDescent="0.25">
      <c r="A11" s="4"/>
      <c r="B11" s="4">
        <v>2</v>
      </c>
      <c r="C11" s="4">
        <v>3</v>
      </c>
      <c r="D11" s="1" t="s">
        <v>37</v>
      </c>
      <c r="E11" s="13" t="s">
        <v>11</v>
      </c>
      <c r="F11" s="1" t="s">
        <v>4</v>
      </c>
      <c r="G11" s="1">
        <v>2006</v>
      </c>
      <c r="H11" s="5">
        <v>67</v>
      </c>
      <c r="I11" s="5">
        <v>93</v>
      </c>
      <c r="J11" s="5">
        <v>76</v>
      </c>
      <c r="K11" s="8">
        <f t="shared" si="1"/>
        <v>236</v>
      </c>
      <c r="L11" s="4"/>
    </row>
    <row r="12" spans="1:12" x14ac:dyDescent="0.25">
      <c r="A12" s="4"/>
      <c r="B12" s="4">
        <v>1</v>
      </c>
      <c r="C12" s="4">
        <v>7</v>
      </c>
      <c r="D12" s="1" t="s">
        <v>59</v>
      </c>
      <c r="E12" s="13" t="s">
        <v>12</v>
      </c>
      <c r="F12" s="1" t="s">
        <v>6</v>
      </c>
      <c r="G12" s="1">
        <v>2005</v>
      </c>
      <c r="H12" s="5">
        <v>90</v>
      </c>
      <c r="I12" s="5">
        <v>97</v>
      </c>
      <c r="J12" s="5">
        <v>70</v>
      </c>
      <c r="K12" s="8">
        <f t="shared" si="1"/>
        <v>257</v>
      </c>
      <c r="L12" s="4">
        <v>2</v>
      </c>
    </row>
    <row r="13" spans="1:12" s="12" customFormat="1" x14ac:dyDescent="0.25">
      <c r="A13" s="1"/>
      <c r="B13" s="4">
        <v>2</v>
      </c>
      <c r="C13" s="4">
        <v>8</v>
      </c>
      <c r="D13" s="1" t="s">
        <v>27</v>
      </c>
      <c r="E13" s="13" t="s">
        <v>12</v>
      </c>
      <c r="F13" s="1" t="s">
        <v>6</v>
      </c>
      <c r="G13" s="1">
        <v>2005</v>
      </c>
      <c r="H13" s="4">
        <v>86</v>
      </c>
      <c r="I13" s="4">
        <v>94</v>
      </c>
      <c r="J13" s="4">
        <v>75</v>
      </c>
      <c r="K13" s="8">
        <f t="shared" si="1"/>
        <v>255</v>
      </c>
      <c r="L13" s="4">
        <v>3</v>
      </c>
    </row>
    <row r="14" spans="1:12" x14ac:dyDescent="0.25">
      <c r="A14" s="4"/>
      <c r="B14" s="4">
        <v>3</v>
      </c>
      <c r="C14" s="4">
        <v>2</v>
      </c>
      <c r="D14" s="1" t="s">
        <v>26</v>
      </c>
      <c r="E14" s="13" t="s">
        <v>12</v>
      </c>
      <c r="F14" s="1" t="s">
        <v>4</v>
      </c>
      <c r="G14" s="1">
        <v>2006</v>
      </c>
      <c r="H14" s="5">
        <v>84</v>
      </c>
      <c r="I14" s="5">
        <v>89</v>
      </c>
      <c r="J14" s="5">
        <v>75</v>
      </c>
      <c r="K14" s="8">
        <f t="shared" si="1"/>
        <v>248</v>
      </c>
      <c r="L14" s="4">
        <v>4</v>
      </c>
    </row>
    <row r="15" spans="1:12" s="12" customFormat="1" hidden="1" x14ac:dyDescent="0.25">
      <c r="A15" s="4"/>
      <c r="B15" s="4">
        <v>1</v>
      </c>
      <c r="C15" s="4">
        <v>1</v>
      </c>
      <c r="D15" s="1" t="s">
        <v>39</v>
      </c>
      <c r="E15" s="13" t="s">
        <v>11</v>
      </c>
      <c r="F15" s="1" t="s">
        <v>4</v>
      </c>
      <c r="G15" s="1">
        <v>2007</v>
      </c>
      <c r="H15" s="5">
        <v>71</v>
      </c>
      <c r="I15" s="5">
        <f>100-22-23</f>
        <v>55</v>
      </c>
      <c r="J15" s="5">
        <v>24</v>
      </c>
      <c r="K15" s="8">
        <f t="shared" si="1"/>
        <v>150</v>
      </c>
      <c r="L15" s="4"/>
    </row>
    <row r="16" spans="1:12" s="12" customFormat="1" x14ac:dyDescent="0.25">
      <c r="A16" s="4"/>
      <c r="B16" s="4">
        <v>3</v>
      </c>
      <c r="C16" s="4">
        <v>10</v>
      </c>
      <c r="D16" s="1" t="s">
        <v>65</v>
      </c>
      <c r="E16" s="13" t="s">
        <v>12</v>
      </c>
      <c r="F16" s="1" t="s">
        <v>63</v>
      </c>
      <c r="G16" s="1">
        <v>2006</v>
      </c>
      <c r="H16" s="5">
        <v>79</v>
      </c>
      <c r="I16" s="5">
        <v>83</v>
      </c>
      <c r="J16" s="5">
        <v>69</v>
      </c>
      <c r="K16" s="8">
        <f t="shared" si="1"/>
        <v>231</v>
      </c>
      <c r="L16" s="4">
        <v>5</v>
      </c>
    </row>
    <row r="17" spans="1:12" s="12" customFormat="1" x14ac:dyDescent="0.25">
      <c r="A17" s="4"/>
      <c r="B17" s="4">
        <v>0</v>
      </c>
      <c r="C17" s="4">
        <v>6</v>
      </c>
      <c r="D17" s="1" t="s">
        <v>41</v>
      </c>
      <c r="E17" s="13" t="s">
        <v>12</v>
      </c>
      <c r="F17" s="1" t="s">
        <v>4</v>
      </c>
      <c r="G17" s="1">
        <v>2008</v>
      </c>
      <c r="H17" s="5">
        <v>77</v>
      </c>
      <c r="I17" s="5">
        <v>93</v>
      </c>
      <c r="J17" s="5">
        <f>29+25</f>
        <v>54</v>
      </c>
      <c r="K17" s="8">
        <f t="shared" si="1"/>
        <v>224</v>
      </c>
      <c r="L17" s="4">
        <v>6</v>
      </c>
    </row>
    <row r="18" spans="1:12" s="12" customFormat="1" hidden="1" x14ac:dyDescent="0.25">
      <c r="A18" s="4"/>
      <c r="B18" s="4">
        <v>1</v>
      </c>
      <c r="C18" s="4">
        <v>8</v>
      </c>
      <c r="D18" s="1" t="s">
        <v>57</v>
      </c>
      <c r="E18" s="13" t="s">
        <v>11</v>
      </c>
      <c r="F18" s="1" t="s">
        <v>6</v>
      </c>
      <c r="G18" s="1"/>
      <c r="H18" s="5">
        <v>73</v>
      </c>
      <c r="I18" s="5">
        <v>93</v>
      </c>
      <c r="J18" s="5">
        <v>60</v>
      </c>
      <c r="K18" s="8">
        <f t="shared" si="1"/>
        <v>226</v>
      </c>
      <c r="L18" s="4"/>
    </row>
    <row r="19" spans="1:12" s="12" customFormat="1" hidden="1" x14ac:dyDescent="0.25">
      <c r="A19" s="4"/>
      <c r="B19" s="4">
        <v>2</v>
      </c>
      <c r="C19" s="4">
        <v>7</v>
      </c>
      <c r="D19" s="1" t="s">
        <v>60</v>
      </c>
      <c r="E19" s="13" t="s">
        <v>11</v>
      </c>
      <c r="F19" s="1" t="s">
        <v>6</v>
      </c>
      <c r="G19" s="1"/>
      <c r="H19" s="5">
        <v>61</v>
      </c>
      <c r="I19" s="5">
        <v>91</v>
      </c>
      <c r="J19" s="5">
        <v>51</v>
      </c>
      <c r="K19" s="8">
        <f t="shared" si="1"/>
        <v>203</v>
      </c>
      <c r="L19" s="4"/>
    </row>
    <row r="20" spans="1:12" s="12" customFormat="1" x14ac:dyDescent="0.25">
      <c r="A20" s="4"/>
      <c r="B20" s="4">
        <v>0</v>
      </c>
      <c r="C20" s="4">
        <v>5</v>
      </c>
      <c r="D20" s="1" t="s">
        <v>31</v>
      </c>
      <c r="E20" s="13" t="s">
        <v>12</v>
      </c>
      <c r="F20" s="1" t="s">
        <v>4</v>
      </c>
      <c r="G20" s="1">
        <v>2006</v>
      </c>
      <c r="H20" s="5">
        <f>100-8-16</f>
        <v>76</v>
      </c>
      <c r="I20" s="5">
        <f>100-16</f>
        <v>84</v>
      </c>
      <c r="J20" s="5">
        <f>100-21-16</f>
        <v>63</v>
      </c>
      <c r="K20" s="8">
        <f t="shared" si="1"/>
        <v>223</v>
      </c>
      <c r="L20" s="4">
        <v>7</v>
      </c>
    </row>
    <row r="21" spans="1:12" s="12" customFormat="1" x14ac:dyDescent="0.25">
      <c r="A21" s="4"/>
      <c r="B21" s="4">
        <v>1</v>
      </c>
      <c r="C21" s="4">
        <v>6</v>
      </c>
      <c r="D21" s="1" t="s">
        <v>28</v>
      </c>
      <c r="E21" s="13" t="s">
        <v>12</v>
      </c>
      <c r="F21" s="1" t="s">
        <v>5</v>
      </c>
      <c r="G21" s="1">
        <v>2006</v>
      </c>
      <c r="H21" s="5">
        <f>100-15-22</f>
        <v>63</v>
      </c>
      <c r="I21" s="5">
        <v>95</v>
      </c>
      <c r="J21" s="5">
        <f>100-19-21</f>
        <v>60</v>
      </c>
      <c r="K21" s="8">
        <f t="shared" si="1"/>
        <v>218</v>
      </c>
      <c r="L21" s="4">
        <v>8</v>
      </c>
    </row>
    <row r="22" spans="1:12" hidden="1" x14ac:dyDescent="0.25">
      <c r="A22" s="4"/>
      <c r="B22" s="4">
        <v>3</v>
      </c>
      <c r="C22" s="4">
        <v>8</v>
      </c>
      <c r="D22" s="1" t="s">
        <v>75</v>
      </c>
      <c r="E22" s="13" t="s">
        <v>11</v>
      </c>
      <c r="F22" s="1" t="s">
        <v>6</v>
      </c>
      <c r="G22" s="1"/>
      <c r="H22" s="5">
        <v>83</v>
      </c>
      <c r="I22" s="5">
        <v>97</v>
      </c>
      <c r="J22" s="5">
        <v>84</v>
      </c>
      <c r="K22" s="8">
        <f t="shared" si="1"/>
        <v>264</v>
      </c>
      <c r="L22" s="4"/>
    </row>
    <row r="23" spans="1:12" hidden="1" x14ac:dyDescent="0.25">
      <c r="A23" s="4"/>
      <c r="B23" s="4"/>
      <c r="C23" s="4"/>
      <c r="D23" s="1" t="s">
        <v>35</v>
      </c>
      <c r="E23" s="13" t="s">
        <v>11</v>
      </c>
      <c r="F23" s="1" t="s">
        <v>6</v>
      </c>
      <c r="G23" s="1"/>
      <c r="H23" s="5"/>
      <c r="I23" s="5"/>
      <c r="J23" s="5"/>
      <c r="K23" s="8">
        <f t="shared" si="1"/>
        <v>0</v>
      </c>
      <c r="L23" s="4"/>
    </row>
    <row r="24" spans="1:12" s="12" customFormat="1" hidden="1" x14ac:dyDescent="0.25">
      <c r="A24" s="4"/>
      <c r="B24" s="4">
        <v>2</v>
      </c>
      <c r="C24" s="4">
        <v>9</v>
      </c>
      <c r="D24" s="1" t="s">
        <v>68</v>
      </c>
      <c r="E24" s="13" t="s">
        <v>11</v>
      </c>
      <c r="F24" s="1" t="s">
        <v>63</v>
      </c>
      <c r="G24" s="1">
        <v>2005</v>
      </c>
      <c r="H24" s="5">
        <v>81</v>
      </c>
      <c r="I24" s="5">
        <v>94</v>
      </c>
      <c r="J24" s="5">
        <f>29+32</f>
        <v>61</v>
      </c>
      <c r="K24" s="8">
        <f t="shared" si="1"/>
        <v>236</v>
      </c>
      <c r="L24" s="4"/>
    </row>
    <row r="25" spans="1:12" s="12" customFormat="1" x14ac:dyDescent="0.25">
      <c r="A25" s="4"/>
      <c r="B25" s="4"/>
      <c r="C25" s="4"/>
      <c r="D25" s="1" t="s">
        <v>61</v>
      </c>
      <c r="E25" s="13" t="s">
        <v>12</v>
      </c>
      <c r="F25" s="1" t="s">
        <v>6</v>
      </c>
      <c r="G25" s="1">
        <v>2004</v>
      </c>
      <c r="H25" s="5">
        <v>74</v>
      </c>
      <c r="I25" s="5">
        <v>84</v>
      </c>
      <c r="J25" s="5">
        <v>54</v>
      </c>
      <c r="K25" s="8">
        <f t="shared" si="1"/>
        <v>212</v>
      </c>
      <c r="L25" s="4">
        <v>9</v>
      </c>
    </row>
    <row r="26" spans="1:12" s="12" customFormat="1" x14ac:dyDescent="0.25">
      <c r="A26" s="1"/>
      <c r="B26" s="4">
        <v>3</v>
      </c>
      <c r="C26" s="4">
        <v>1</v>
      </c>
      <c r="D26" s="1" t="s">
        <v>30</v>
      </c>
      <c r="E26" s="13" t="s">
        <v>12</v>
      </c>
      <c r="F26" s="1" t="s">
        <v>4</v>
      </c>
      <c r="G26" s="1">
        <v>2006</v>
      </c>
      <c r="H26" s="4">
        <v>77</v>
      </c>
      <c r="I26" s="4">
        <v>76</v>
      </c>
      <c r="J26" s="4">
        <v>57</v>
      </c>
      <c r="K26" s="8">
        <f t="shared" si="1"/>
        <v>210</v>
      </c>
      <c r="L26" s="4">
        <v>10</v>
      </c>
    </row>
    <row r="27" spans="1:12" s="12" customFormat="1" hidden="1" x14ac:dyDescent="0.25">
      <c r="A27" s="4"/>
      <c r="B27" s="4">
        <v>3</v>
      </c>
      <c r="C27" s="4">
        <v>9</v>
      </c>
      <c r="D27" s="1" t="s">
        <v>66</v>
      </c>
      <c r="E27" s="13" t="s">
        <v>11</v>
      </c>
      <c r="F27" s="1" t="s">
        <v>63</v>
      </c>
      <c r="G27" s="1">
        <v>2007</v>
      </c>
      <c r="H27" s="5"/>
      <c r="I27" s="5">
        <v>88</v>
      </c>
      <c r="J27" s="5"/>
      <c r="K27" s="8">
        <f t="shared" si="1"/>
        <v>88</v>
      </c>
      <c r="L27" s="4"/>
    </row>
    <row r="28" spans="1:12" s="12" customFormat="1" hidden="1" x14ac:dyDescent="0.25">
      <c r="A28" s="4"/>
      <c r="B28" s="4">
        <v>2</v>
      </c>
      <c r="C28" s="4">
        <v>6</v>
      </c>
      <c r="D28" s="1" t="s">
        <v>53</v>
      </c>
      <c r="E28" s="13" t="s">
        <v>11</v>
      </c>
      <c r="F28" s="1" t="s">
        <v>5</v>
      </c>
      <c r="G28" s="1">
        <v>2007</v>
      </c>
      <c r="H28" s="5">
        <v>78</v>
      </c>
      <c r="I28" s="5">
        <v>89</v>
      </c>
      <c r="J28" s="5">
        <f>3+14+8+33</f>
        <v>58</v>
      </c>
      <c r="K28" s="8">
        <f t="shared" si="1"/>
        <v>225</v>
      </c>
      <c r="L28" s="4"/>
    </row>
    <row r="29" spans="1:12" s="12" customFormat="1" hidden="1" x14ac:dyDescent="0.25">
      <c r="A29" s="4"/>
      <c r="B29" s="4">
        <v>2</v>
      </c>
      <c r="C29" s="4">
        <v>5</v>
      </c>
      <c r="D29" s="1" t="s">
        <v>52</v>
      </c>
      <c r="E29" s="13" t="s">
        <v>11</v>
      </c>
      <c r="F29" s="1" t="s">
        <v>5</v>
      </c>
      <c r="G29" s="1">
        <v>2006</v>
      </c>
      <c r="H29" s="5">
        <v>73</v>
      </c>
      <c r="I29" s="5">
        <v>91</v>
      </c>
      <c r="J29" s="5">
        <f>100-28-16</f>
        <v>56</v>
      </c>
      <c r="K29" s="8">
        <f t="shared" si="1"/>
        <v>220</v>
      </c>
      <c r="L29" s="4"/>
    </row>
    <row r="30" spans="1:12" s="12" customFormat="1" x14ac:dyDescent="0.25">
      <c r="A30" s="4"/>
      <c r="B30" s="4">
        <v>1</v>
      </c>
      <c r="C30" s="4">
        <v>9</v>
      </c>
      <c r="D30" s="1" t="s">
        <v>67</v>
      </c>
      <c r="E30" s="13" t="s">
        <v>12</v>
      </c>
      <c r="F30" s="1" t="s">
        <v>63</v>
      </c>
      <c r="G30" s="1">
        <v>2007</v>
      </c>
      <c r="H30" s="5">
        <f>100-22-15</f>
        <v>63</v>
      </c>
      <c r="I30" s="5">
        <v>85</v>
      </c>
      <c r="J30" s="5">
        <f>100-41-31</f>
        <v>28</v>
      </c>
      <c r="K30" s="8">
        <f t="shared" si="1"/>
        <v>176</v>
      </c>
      <c r="L30" s="4">
        <v>11</v>
      </c>
    </row>
    <row r="31" spans="1:12" s="12" customFormat="1" x14ac:dyDescent="0.25">
      <c r="A31" s="4"/>
      <c r="B31" s="4">
        <v>3</v>
      </c>
      <c r="C31" s="4">
        <v>7</v>
      </c>
      <c r="D31" s="1" t="s">
        <v>58</v>
      </c>
      <c r="E31" s="13" t="s">
        <v>12</v>
      </c>
      <c r="F31" s="1" t="s">
        <v>6</v>
      </c>
      <c r="G31" s="1">
        <v>2007</v>
      </c>
      <c r="H31" s="5">
        <f>30+14</f>
        <v>44</v>
      </c>
      <c r="I31" s="5">
        <v>81</v>
      </c>
      <c r="J31" s="5">
        <f>20+14</f>
        <v>34</v>
      </c>
      <c r="K31" s="8">
        <f t="shared" si="1"/>
        <v>159</v>
      </c>
      <c r="L31" s="4">
        <v>12</v>
      </c>
    </row>
    <row r="32" spans="1:12" s="12" customFormat="1" x14ac:dyDescent="0.25">
      <c r="A32" s="4"/>
      <c r="B32" s="4"/>
      <c r="C32" s="4"/>
      <c r="D32" s="1"/>
      <c r="E32" s="16"/>
      <c r="F32" s="1"/>
      <c r="G32" s="1"/>
      <c r="H32" s="5"/>
      <c r="I32" s="5"/>
      <c r="J32" s="5"/>
      <c r="K32" s="8"/>
      <c r="L32" s="4"/>
    </row>
  </sheetData>
  <autoFilter ref="A4:L31">
    <filterColumn colId="4">
      <filters>
        <filter val="v"/>
      </filters>
    </filterColumn>
    <sortState ref="A10:L31">
      <sortCondition descending="1" ref="K4:K31"/>
    </sortState>
  </autoFilter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scale="8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Įvardinti diapazonai</vt:lpstr>
      </vt:variant>
      <vt:variant>
        <vt:i4>7</vt:i4>
      </vt:variant>
    </vt:vector>
  </HeadingPairs>
  <TitlesOfParts>
    <vt:vector size="16" baseType="lpstr">
      <vt:lpstr>Atbalsts</vt:lpstr>
      <vt:lpstr>MŠ-10_a_s</vt:lpstr>
      <vt:lpstr>MŠ-10_r</vt:lpstr>
      <vt:lpstr>MŠ-10_a v</vt:lpstr>
      <vt:lpstr>MŠ-30_s</vt:lpstr>
      <vt:lpstr>MŠ-30_v</vt:lpstr>
      <vt:lpstr>MŠ-3x10_s</vt:lpstr>
      <vt:lpstr>MŠ-3x10_v</vt:lpstr>
      <vt:lpstr>Sheet1</vt:lpstr>
      <vt:lpstr>'MŠ-10_a v'!Print_Titles</vt:lpstr>
      <vt:lpstr>'MŠ-10_a_s'!Print_Titles</vt:lpstr>
      <vt:lpstr>'MŠ-10_r'!Print_Titles</vt:lpstr>
      <vt:lpstr>'MŠ-30_s'!Print_Titles</vt:lpstr>
      <vt:lpstr>'MŠ-30_v'!Print_Titles</vt:lpstr>
      <vt:lpstr>'MŠ-3x10_s'!Print_Titles</vt:lpstr>
      <vt:lpstr>'MŠ-3x10_v'!Print_Titles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2019-11-23T14:03:34Z</cp:lastPrinted>
  <dcterms:created xsi:type="dcterms:W3CDTF">2012-12-01T08:49:31Z</dcterms:created>
  <dcterms:modified xsi:type="dcterms:W3CDTF">2019-11-24T18:57:14Z</dcterms:modified>
</cp:coreProperties>
</file>